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con\Nextcloud\subdireccion\TFG_TFM\normativa\nuevos anexos VI y rubrica\nuevos\"/>
    </mc:Choice>
  </mc:AlternateContent>
  <bookViews>
    <workbookView xWindow="-120" yWindow="-120" windowWidth="19440" windowHeight="15600" tabRatio="572" activeTab="3"/>
  </bookViews>
  <sheets>
    <sheet name="1.Memoria Escrita" sheetId="4" r:id="rId1"/>
    <sheet name="2.Exposición Oral" sheetId="2" r:id="rId2"/>
    <sheet name="3.Seguimiento" sheetId="5" r:id="rId3"/>
    <sheet name="Nota final" sheetId="3" r:id="rId4"/>
    <sheet name="Rubrica_tit" sheetId="6" r:id="rId5"/>
  </sheets>
  <definedNames>
    <definedName name="_xlnm.Print_Area" localSheetId="0">'1.Memoria Escrita'!$1:$27</definedName>
    <definedName name="_xlnm.Print_Area" localSheetId="1">'2.Exposición Oral'!$1:$27</definedName>
    <definedName name="_xlnm.Print_Area" localSheetId="2">'3.Seguimiento'!$1:$29</definedName>
    <definedName name="_xlnm.Print_Area" localSheetId="3">'Nota final'!$A$1:$P$33</definedName>
    <definedName name="Calificación">'Nota final'!$G$20:$G$24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" i="5" l="1"/>
  <c r="R6" i="5"/>
  <c r="H22" i="4"/>
  <c r="G22" i="4"/>
  <c r="H22" i="2"/>
  <c r="G22" i="2"/>
  <c r="H27" i="5"/>
  <c r="G27" i="5"/>
  <c r="C31" i="3"/>
  <c r="D4" i="5"/>
  <c r="H11" i="5"/>
  <c r="B26" i="3"/>
  <c r="H12" i="5"/>
  <c r="B27" i="3"/>
  <c r="H13" i="5"/>
  <c r="B28" i="3"/>
  <c r="E27" i="3"/>
  <c r="H14" i="5"/>
  <c r="B29" i="3"/>
  <c r="H15" i="5"/>
  <c r="B30" i="3"/>
  <c r="H16" i="5"/>
  <c r="B31" i="3"/>
  <c r="E30" i="3"/>
  <c r="B32" i="3"/>
  <c r="K9" i="5"/>
  <c r="D30" i="3"/>
  <c r="D27" i="3"/>
  <c r="C30" i="3"/>
  <c r="C29" i="3"/>
  <c r="C28" i="3"/>
  <c r="C27" i="3"/>
  <c r="C26" i="3"/>
  <c r="Q6" i="5"/>
  <c r="P6" i="5"/>
  <c r="O6" i="5"/>
  <c r="N6" i="5"/>
  <c r="M6" i="5"/>
  <c r="F27" i="5"/>
  <c r="E27" i="5"/>
  <c r="D27" i="5"/>
  <c r="C27" i="5"/>
  <c r="B27" i="5"/>
  <c r="B17" i="5"/>
  <c r="H13" i="2"/>
  <c r="H12" i="2"/>
  <c r="H11" i="2"/>
  <c r="H13" i="4"/>
  <c r="H12" i="4"/>
  <c r="H11" i="4"/>
  <c r="F22" i="4"/>
  <c r="B11" i="3"/>
  <c r="K9" i="2"/>
  <c r="B10" i="3"/>
  <c r="K9" i="4"/>
  <c r="B9" i="3"/>
  <c r="D6" i="3"/>
  <c r="D11" i="3"/>
  <c r="D10" i="3"/>
  <c r="B20" i="3"/>
  <c r="B21" i="3"/>
  <c r="B22" i="3"/>
  <c r="B23" i="3"/>
  <c r="B14" i="3"/>
  <c r="B15" i="3"/>
  <c r="B16" i="3"/>
  <c r="B17" i="3"/>
  <c r="C22" i="3"/>
  <c r="C21" i="3"/>
  <c r="C20" i="3"/>
  <c r="F22" i="2"/>
  <c r="E22" i="2"/>
  <c r="D22" i="2"/>
  <c r="C22" i="2"/>
  <c r="B22" i="2"/>
  <c r="E22" i="4"/>
  <c r="D22" i="4"/>
  <c r="C22" i="4"/>
  <c r="B22" i="4"/>
  <c r="B14" i="4"/>
  <c r="C4" i="3"/>
  <c r="D4" i="2"/>
  <c r="C15" i="3"/>
  <c r="C16" i="3"/>
  <c r="C14" i="3"/>
  <c r="D9" i="3"/>
  <c r="B14" i="2"/>
</calcChain>
</file>

<file path=xl/sharedStrings.xml><?xml version="1.0" encoding="utf-8"?>
<sst xmlns="http://schemas.openxmlformats.org/spreadsheetml/2006/main" count="259" uniqueCount="124">
  <si>
    <t>Peso</t>
  </si>
  <si>
    <t>Calif.</t>
  </si>
  <si>
    <t>Calif. Trib.</t>
  </si>
  <si>
    <t>Memoria escrita</t>
  </si>
  <si>
    <t>Pesos:</t>
  </si>
  <si>
    <t>Calif. Tribunal:</t>
  </si>
  <si>
    <t>GIDIDP</t>
  </si>
  <si>
    <t>GIGT</t>
  </si>
  <si>
    <t>GIITI</t>
  </si>
  <si>
    <t>Alumno:</t>
  </si>
  <si>
    <t>Presidente</t>
  </si>
  <si>
    <t>Vocal 1</t>
  </si>
  <si>
    <t>Vocal 2</t>
  </si>
  <si>
    <t>PLANTILLA PARA LA VALORACIÓN NUMÉRICA DEL TFG:</t>
  </si>
  <si>
    <t xml:space="preserve"> MEMORIA ESCRITA</t>
  </si>
  <si>
    <t xml:space="preserve">Alumno: </t>
  </si>
  <si>
    <t>CALIFICACIÓN FINAL</t>
  </si>
  <si>
    <t>Valoración cualitativa según rúbrica (ANEXO VIIA):</t>
  </si>
  <si>
    <t>Exposición oral</t>
  </si>
  <si>
    <t>EXPOSICIÓN ORAL</t>
  </si>
  <si>
    <t>Definidos por las Comisiones de Calidad de las titulaciones</t>
  </si>
  <si>
    <t>Calificación cuantitativa equivalente:</t>
  </si>
  <si>
    <t>Pesos</t>
  </si>
  <si>
    <t>Grado en Ingeniería en Geomática y Topografía</t>
  </si>
  <si>
    <t>Grado en Ingeniería en Diseño Industrial y Desarrollo de Productos</t>
  </si>
  <si>
    <t>Grado en Ingeniería Informática en Tecnologías de la Información</t>
  </si>
  <si>
    <r>
      <t>GIITI</t>
    </r>
    <r>
      <rPr>
        <sz val="11"/>
        <rFont val="Calibri"/>
        <family val="2"/>
        <scheme val="minor"/>
      </rPr>
      <t xml:space="preserve">: </t>
    </r>
  </si>
  <si>
    <r>
      <t>GIT</t>
    </r>
    <r>
      <rPr>
        <sz val="11"/>
        <rFont val="Calibri"/>
        <family val="2"/>
        <scheme val="minor"/>
      </rPr>
      <t>:</t>
    </r>
  </si>
  <si>
    <r>
      <t>GIDIDP</t>
    </r>
    <r>
      <rPr>
        <sz val="11"/>
        <rFont val="Calibri"/>
        <family val="2"/>
        <scheme val="minor"/>
      </rPr>
      <t xml:space="preserve">: </t>
    </r>
  </si>
  <si>
    <r>
      <t>GIGT</t>
    </r>
    <r>
      <rPr>
        <sz val="11"/>
        <rFont val="Calibri"/>
        <family val="2"/>
        <scheme val="minor"/>
      </rPr>
      <t xml:space="preserve">: </t>
    </r>
  </si>
  <si>
    <t>Grado en Ingeniería en Telemática</t>
  </si>
  <si>
    <t>Subtotal</t>
  </si>
  <si>
    <t>Media</t>
  </si>
  <si>
    <t>Calificación Acta:</t>
  </si>
  <si>
    <t>XXXXX</t>
  </si>
  <si>
    <t>DESGLOSE DE CALIFICACIONES DE LA MEMORIA ESCRITA (ANEXO VIIA)</t>
  </si>
  <si>
    <t>5. Archivar sólo esta Hoja de Nota Final en la Carpeta-Expediente del alumno de Dropbox</t>
  </si>
  <si>
    <t>7. Cumplimentar el Acta y entregarla en Secretaría del CUM</t>
  </si>
  <si>
    <r>
      <t xml:space="preserve">6. Si la nota es </t>
    </r>
    <r>
      <rPr>
        <sz val="12"/>
        <color theme="1"/>
        <rFont val="Calibri"/>
        <family val="2"/>
      </rPr>
      <t>≥ 8 recordar al estudiante la opción de entregar el ANEXO III para su publicación</t>
    </r>
  </si>
  <si>
    <t>Notable</t>
  </si>
  <si>
    <t>Suspenso</t>
  </si>
  <si>
    <t>Aprobado</t>
  </si>
  <si>
    <t>Matrícula de Honor</t>
  </si>
  <si>
    <t xml:space="preserve">Número de componentes del tribunal (3 o 2): </t>
  </si>
  <si>
    <t>3. Cumplimentar las celdas en amarillo</t>
  </si>
  <si>
    <t>Sobresaliente</t>
  </si>
  <si>
    <t>MUGIT</t>
  </si>
  <si>
    <t xml:space="preserve">Normativa y Estructura </t>
  </si>
  <si>
    <t>Redacción</t>
  </si>
  <si>
    <t>Grado en Ingeniería en Geoinformación y Geomática</t>
  </si>
  <si>
    <t>MUI</t>
  </si>
  <si>
    <t>MUGIT:</t>
  </si>
  <si>
    <t>Máster Universitario en Gestión de la Innovación Tecnológica</t>
  </si>
  <si>
    <t>MUI:</t>
  </si>
  <si>
    <t>Máster Universitario en Investigación</t>
  </si>
  <si>
    <t>Presentación visual</t>
  </si>
  <si>
    <t>Desarrollo y Exposición oral</t>
  </si>
  <si>
    <t>Conclusiones y Discusión</t>
  </si>
  <si>
    <t>GITT</t>
  </si>
  <si>
    <t>GIGG</t>
  </si>
  <si>
    <t>Consultas</t>
  </si>
  <si>
    <t>Progreso y Compromiso</t>
  </si>
  <si>
    <t>Tiempo y Plazos</t>
  </si>
  <si>
    <t>Calif. Tutor:</t>
  </si>
  <si>
    <t>Normativa y Estructura</t>
  </si>
  <si>
    <t>Presentación Visual</t>
  </si>
  <si>
    <t>Desarrollo y Exposición Oral</t>
  </si>
  <si>
    <t>Listado de ítems para valoración en cada apartado</t>
  </si>
  <si>
    <t>Calificación</t>
  </si>
  <si>
    <t>(0-10)</t>
  </si>
  <si>
    <t xml:space="preserve">EVALUACIÓN DE LA MEMORIA ESCRITA </t>
  </si>
  <si>
    <t>1.a. Cumplimiento con la normativa (número de páginas, formato, etc.)</t>
  </si>
  <si>
    <t xml:space="preserve">1.b. La estructura de la memoria contempla los ítems: Resumen. Índice, Introducción, Objetivos, Planificación (Fases y tiempos), Metodología, Resultados, Conclusiones y Bibliografía, o equivalentes fijados por la CCT. </t>
  </si>
  <si>
    <t>2.a. El trabajo es correcto con respecto a la gramática, ortografía, puntuación, mayúsculas, etc.</t>
  </si>
  <si>
    <t>2.b. El texto y su léxico es formal, rico en vocabulario utilizado, conciso, comprensible, etc.</t>
  </si>
  <si>
    <t xml:space="preserve">2.c. Las referencias bibliográficas y citaciones utilizan normativas internacionales o las fijadas por la CCT. </t>
  </si>
  <si>
    <t>Contenidos</t>
  </si>
  <si>
    <t>3.a. Originalidad y creatividad en el trabajo.</t>
  </si>
  <si>
    <t xml:space="preserve">EVALUACIÓN DE LA EXPOSICIÓN ORAL </t>
  </si>
  <si>
    <t>4.a. Existen apoyos visuales adecuados.</t>
  </si>
  <si>
    <t>RUBRICA PARA TODAS LAS TITULACIONES EXCEPTO ENFERMERÍA</t>
  </si>
  <si>
    <t>4.b. Las presentaciones están organizadas y son originales.</t>
  </si>
  <si>
    <t>4.c. Son utilizadas herramientas adicionales que permiten mejorar la comprensión.</t>
  </si>
  <si>
    <t>5.a. La defensa del trabajo se desarrolla con fluidez, elocuencia y claridad.</t>
  </si>
  <si>
    <t>5.b. La presentación es correcta y existe control emocional (gestión de los nervios, movimientos, tono de voz).</t>
  </si>
  <si>
    <t>5.c. Se gestiona el tiempo de forma adecuada.</t>
  </si>
  <si>
    <t>6.a. Las conclusiones son correctas respecto al planteamiento del problema.</t>
  </si>
  <si>
    <t xml:space="preserve">6.c. Se establecen los logros, las debilidades y las posibles mejoras a introducir en el futuro. </t>
  </si>
  <si>
    <t>EVALUACIÓN SOBRE SEGUIMIENTO DEL TRABAJO</t>
  </si>
  <si>
    <t xml:space="preserve">7.a. Se han realizado suficientes consultas a los profesores tutores. </t>
  </si>
  <si>
    <t>8.a. Se ha observado progreso en el transcurso de la realización del trabajo.</t>
  </si>
  <si>
    <t>8.b. Ha habido compromiso por parte del alumno.</t>
  </si>
  <si>
    <t>Tiempo y plazos</t>
  </si>
  <si>
    <t>9.a. Se ha realizado el trabajo en los plazos y el tiempo establecidos para la realización de las tareas encomendadas.</t>
  </si>
  <si>
    <t>3.d. El trabajo tiene la amplitud y profundidad de contenidos adecuada.</t>
  </si>
  <si>
    <t>Desarrollo exposición oral</t>
  </si>
  <si>
    <t>Progreso y compromiso</t>
  </si>
  <si>
    <t>Grado en Ingeniería en Telemática en Telecomunicación</t>
  </si>
  <si>
    <r>
      <t>GIGG</t>
    </r>
    <r>
      <rPr>
        <sz val="11"/>
        <rFont val="Calibri"/>
        <family val="2"/>
        <scheme val="minor"/>
      </rPr>
      <t xml:space="preserve">: </t>
    </r>
  </si>
  <si>
    <t xml:space="preserve">Calificación de 0 a 10 </t>
  </si>
  <si>
    <t>SEGUIMIENTO TUTOR</t>
  </si>
  <si>
    <t>Seguimiento Tutor</t>
  </si>
  <si>
    <t>1. Poner el número de componentes del tribunal (celda H7, si 2 Calif. Vocal 2 = 0)</t>
  </si>
  <si>
    <t>SEGUIMIENTO TUTOR (ANEXO VIIA)</t>
  </si>
  <si>
    <t>DESGLOSE DE CALIFICACIONES DE LA EXPOSICIÓN ORAL (ANEXO VIIA)</t>
  </si>
  <si>
    <t xml:space="preserve">Este archivo es común para todas las titulaciones excepto Enfermería. Para utilizarlo, el tribunal deberá: </t>
  </si>
  <si>
    <t>ANEXO VIIB MODALIDAD TRIBUNAL</t>
  </si>
  <si>
    <t xml:space="preserve">2. Copiar los valores correspondientes de las filas 21-26, y pegarlos en las celdas B11-B16 </t>
  </si>
  <si>
    <t>Evaluación Escrita</t>
  </si>
  <si>
    <t>Evaluación Seguimiento</t>
  </si>
  <si>
    <t>%</t>
  </si>
  <si>
    <t>4. Cumplimentar las celdas en amarillo</t>
  </si>
  <si>
    <t xml:space="preserve">Número de componentes tutores (1 o 2): </t>
  </si>
  <si>
    <t>Tutor 1</t>
  </si>
  <si>
    <t>Tutor 2</t>
  </si>
  <si>
    <t>1. Poner el número de componentes tutores (celda H7, si 1 Calif. Tutor 2 = 0)</t>
  </si>
  <si>
    <t>ANEXO VIIB SEGUIMIENTO TUTOR</t>
  </si>
  <si>
    <t xml:space="preserve">2. Copiar los valores correspondientes de las filas 19-21, y pegarlos en las celdas B11-B13 </t>
  </si>
  <si>
    <t xml:space="preserve">Este archivo es común para todas las titulaciones excepto Enfermería. Para utilizarlo, el tutor deberá: </t>
  </si>
  <si>
    <t>3.b. Existen conclusiones y la discusión de los resultados es razonada.</t>
  </si>
  <si>
    <t>3.c. Se tienen en cuenta futuras ampliaciones al trabajo.</t>
  </si>
  <si>
    <t>6.b. Durante el debate con el tribunal las respuestas son coherentes y adecuadas.</t>
  </si>
  <si>
    <t xml:space="preserve">4. Copiar los valores correspondientes de las columnas G-M, y pegarlos en las celdas C09-C11 </t>
  </si>
  <si>
    <t>3. Copiar el valor correspondiente de la columna de M4-S4 en I12, y de la columna de M5-S5 en I15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</si>
</sst>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7" fillId="0" borderId="1" xfId="0" applyNumberFormat="1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7" fillId="0" borderId="0" xfId="0" applyFont="1" applyBorder="1"/>
    <xf numFmtId="0" fontId="6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7" fillId="0" borderId="2" xfId="0" applyFont="1" applyBorder="1" applyAlignment="1"/>
    <xf numFmtId="0" fontId="7" fillId="0" borderId="0" xfId="0" applyFont="1" applyFill="1" applyBorder="1" applyAlignment="1">
      <alignment horizontal="left"/>
    </xf>
    <xf numFmtId="0" fontId="20" fillId="0" borderId="0" xfId="0" applyFont="1"/>
    <xf numFmtId="0" fontId="5" fillId="0" borderId="0" xfId="0" applyFont="1" applyFill="1" applyBorder="1"/>
    <xf numFmtId="0" fontId="9" fillId="0" borderId="0" xfId="0" applyFont="1" applyFill="1" applyBorder="1"/>
    <xf numFmtId="0" fontId="22" fillId="0" borderId="0" xfId="0" applyFont="1" applyFill="1" applyBorder="1" applyAlignment="1">
      <alignment horizontal="right"/>
    </xf>
    <xf numFmtId="0" fontId="0" fillId="0" borderId="0" xfId="0" applyFont="1" applyFill="1" applyBorder="1"/>
    <xf numFmtId="2" fontId="15" fillId="0" borderId="0" xfId="0" applyNumberFormat="1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left"/>
    </xf>
    <xf numFmtId="0" fontId="0" fillId="0" borderId="6" xfId="0" applyBorder="1"/>
    <xf numFmtId="0" fontId="17" fillId="0" borderId="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17" fillId="0" borderId="0" xfId="0" applyNumberFormat="1" applyFont="1" applyFill="1" applyBorder="1" applyAlignment="1">
      <alignment horizontal="left"/>
    </xf>
    <xf numFmtId="2" fontId="0" fillId="0" borderId="0" xfId="0" applyNumberFormat="1"/>
    <xf numFmtId="0" fontId="24" fillId="0" borderId="0" xfId="0" applyFont="1" applyAlignment="1">
      <alignment horizontal="right" vertical="center"/>
    </xf>
    <xf numFmtId="2" fontId="9" fillId="0" borderId="0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4" fillId="0" borderId="0" xfId="0" applyFont="1"/>
    <xf numFmtId="0" fontId="0" fillId="0" borderId="0" xfId="0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164" fontId="17" fillId="0" borderId="7" xfId="0" applyNumberFormat="1" applyFont="1" applyFill="1" applyBorder="1" applyAlignment="1">
      <alignment horizontal="right"/>
    </xf>
    <xf numFmtId="0" fontId="29" fillId="0" borderId="0" xfId="0" applyFont="1"/>
    <xf numFmtId="0" fontId="0" fillId="0" borderId="8" xfId="0" applyBorder="1"/>
    <xf numFmtId="0" fontId="6" fillId="2" borderId="0" xfId="0" applyFont="1" applyFill="1" applyBorder="1" applyAlignment="1">
      <alignment horizontal="center"/>
    </xf>
    <xf numFmtId="0" fontId="30" fillId="0" borderId="0" xfId="0" applyFont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9" fillId="0" borderId="0" xfId="0" applyNumberFormat="1" applyFont="1" applyFill="1" applyBorder="1"/>
    <xf numFmtId="0" fontId="6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2" fontId="0" fillId="0" borderId="0" xfId="0" applyNumberFormat="1" applyFill="1" applyAlignment="1"/>
    <xf numFmtId="2" fontId="6" fillId="3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/>
    <xf numFmtId="2" fontId="12" fillId="0" borderId="1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2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justify" vertical="center" wrapText="1"/>
    </xf>
    <xf numFmtId="0" fontId="36" fillId="0" borderId="14" xfId="0" applyFont="1" applyBorder="1" applyAlignment="1">
      <alignment horizontal="justify" vertical="center" wrapText="1"/>
    </xf>
    <xf numFmtId="0" fontId="35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7" fillId="0" borderId="0" xfId="0" applyFont="1"/>
    <xf numFmtId="0" fontId="36" fillId="0" borderId="22" xfId="0" applyFont="1" applyBorder="1" applyAlignment="1">
      <alignment horizontal="justify" vertical="center" wrapText="1"/>
    </xf>
    <xf numFmtId="0" fontId="36" fillId="0" borderId="23" xfId="0" applyFont="1" applyBorder="1" applyAlignment="1">
      <alignment horizontal="justify" vertical="center" wrapText="1"/>
    </xf>
    <xf numFmtId="0" fontId="36" fillId="0" borderId="14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2" fillId="0" borderId="0" xfId="0" applyFont="1" applyFill="1" applyBorder="1"/>
    <xf numFmtId="0" fontId="6" fillId="4" borderId="0" xfId="0" applyFont="1" applyFill="1" applyBorder="1" applyAlignment="1">
      <alignment horizontal="center" wrapText="1"/>
    </xf>
    <xf numFmtId="0" fontId="37" fillId="0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38" fillId="0" borderId="0" xfId="0" applyFont="1"/>
    <xf numFmtId="0" fontId="26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2" fontId="9" fillId="5" borderId="0" xfId="0" applyNumberFormat="1" applyFont="1" applyFill="1" applyBorder="1" applyAlignment="1">
      <alignment horizontal="right"/>
    </xf>
    <xf numFmtId="2" fontId="9" fillId="6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2" fontId="0" fillId="0" borderId="0" xfId="0" applyNumberFormat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27" fillId="3" borderId="1" xfId="0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5" fillId="0" borderId="2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justify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6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6" fillId="0" borderId="21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1351360</xdr:colOff>
      <xdr:row>5</xdr:row>
      <xdr:rowOff>164524</xdr:rowOff>
    </xdr:to>
    <xdr:pic>
      <xdr:nvPicPr>
        <xdr:cNvPr id="3" name="Imagen 7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273428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0</xdr:row>
      <xdr:rowOff>147203</xdr:rowOff>
    </xdr:from>
    <xdr:to>
      <xdr:col>0</xdr:col>
      <xdr:colOff>1385456</xdr:colOff>
      <xdr:row>5</xdr:row>
      <xdr:rowOff>86591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2" y="147203"/>
          <a:ext cx="1298864" cy="112568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1488282</xdr:colOff>
      <xdr:row>5</xdr:row>
      <xdr:rowOff>164524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29939FF7-DB42-46FB-AD79-668F4B78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410350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1669473</xdr:colOff>
      <xdr:row>7</xdr:row>
      <xdr:rowOff>104775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498023" cy="12287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="80" zoomScaleNormal="80" zoomScalePageLayoutView="125" workbookViewId="0">
      <selection activeCell="G20" sqref="G20"/>
    </sheetView>
  </sheetViews>
  <sheetFormatPr baseColWidth="10" defaultColWidth="10.875" defaultRowHeight="15.75" x14ac:dyDescent="0.25"/>
  <cols>
    <col min="1" max="1" width="22.25" style="1" customWidth="1"/>
    <col min="2" max="2" width="6.625" style="15" customWidth="1"/>
    <col min="3" max="3" width="7.5" style="1" customWidth="1"/>
    <col min="4" max="4" width="6.5" style="1" customWidth="1"/>
    <col min="5" max="5" width="7.5" style="1" customWidth="1"/>
    <col min="6" max="6" width="6.25" style="1" customWidth="1"/>
    <col min="7" max="7" width="8" style="1" customWidth="1"/>
    <col min="8" max="8" width="10.5" style="1" customWidth="1"/>
    <col min="9" max="9" width="6.5" style="1" customWidth="1"/>
    <col min="10" max="10" width="7.125" style="1" customWidth="1"/>
    <col min="11" max="11" width="7.5" style="1" customWidth="1"/>
    <col min="12" max="12" width="7.125" style="1" customWidth="1"/>
    <col min="13" max="13" width="6.75" style="1" customWidth="1"/>
    <col min="14" max="16384" width="10.875" style="1"/>
  </cols>
  <sheetData>
    <row r="1" spans="1:14" ht="18" x14ac:dyDescent="0.25">
      <c r="B1" s="31"/>
      <c r="J1" s="36" t="s">
        <v>106</v>
      </c>
    </row>
    <row r="2" spans="1:14" ht="19.5" customHeight="1" x14ac:dyDescent="0.25">
      <c r="B2" s="31"/>
      <c r="J2" s="36" t="s">
        <v>13</v>
      </c>
    </row>
    <row r="3" spans="1:14" ht="18" x14ac:dyDescent="0.25">
      <c r="J3" s="36" t="s">
        <v>14</v>
      </c>
    </row>
    <row r="4" spans="1:14" ht="21" x14ac:dyDescent="0.35">
      <c r="B4" s="41" t="s">
        <v>15</v>
      </c>
      <c r="C4" s="20"/>
      <c r="D4" s="18" t="s">
        <v>34</v>
      </c>
    </row>
    <row r="5" spans="1:14" ht="21" x14ac:dyDescent="0.35">
      <c r="A5" s="7"/>
      <c r="C5" s="12"/>
      <c r="D5" s="6"/>
      <c r="G5" s="30" t="s">
        <v>17</v>
      </c>
      <c r="H5" s="14"/>
      <c r="I5" s="14"/>
      <c r="J5" s="14"/>
      <c r="K5" s="14"/>
    </row>
    <row r="6" spans="1:14" ht="30.75" customHeight="1" x14ac:dyDescent="0.25">
      <c r="C6" s="38"/>
      <c r="D6" s="38"/>
      <c r="E6" s="38"/>
      <c r="G6" s="30" t="s">
        <v>21</v>
      </c>
      <c r="H6" s="107" t="s">
        <v>99</v>
      </c>
      <c r="I6" s="14"/>
      <c r="J6" s="14"/>
      <c r="K6" s="14"/>
    </row>
    <row r="7" spans="1:14" x14ac:dyDescent="0.25">
      <c r="B7" s="53"/>
      <c r="C7" s="53"/>
      <c r="D7" s="53"/>
      <c r="E7" s="53"/>
      <c r="G7" s="30" t="s">
        <v>43</v>
      </c>
      <c r="H7" s="75">
        <v>3</v>
      </c>
      <c r="I7" s="30"/>
      <c r="J7" s="30"/>
      <c r="K7" s="30"/>
    </row>
    <row r="8" spans="1:14" x14ac:dyDescent="0.25">
      <c r="B8" s="70"/>
      <c r="C8" s="70"/>
      <c r="D8" s="70"/>
      <c r="E8" s="70"/>
      <c r="G8" s="30"/>
      <c r="H8" s="30"/>
      <c r="I8" s="30"/>
      <c r="J8" s="14"/>
      <c r="K8" s="30"/>
    </row>
    <row r="9" spans="1:14" ht="18.75" x14ac:dyDescent="0.3">
      <c r="B9" s="39"/>
      <c r="C9" s="136" t="s">
        <v>10</v>
      </c>
      <c r="D9" s="136"/>
      <c r="E9" s="56" t="s">
        <v>11</v>
      </c>
      <c r="F9" s="55"/>
      <c r="G9" s="56" t="s">
        <v>12</v>
      </c>
      <c r="I9" s="46"/>
      <c r="J9" s="17" t="s">
        <v>5</v>
      </c>
      <c r="K9" s="47">
        <f>SUM(H11:H13)</f>
        <v>0</v>
      </c>
    </row>
    <row r="10" spans="1:14" ht="18.75" x14ac:dyDescent="0.3">
      <c r="B10" s="14" t="s">
        <v>22</v>
      </c>
      <c r="C10" s="14" t="s">
        <v>1</v>
      </c>
      <c r="D10" s="52"/>
      <c r="E10" s="14" t="s">
        <v>1</v>
      </c>
      <c r="G10" s="14" t="s">
        <v>1</v>
      </c>
      <c r="H10" s="52" t="s">
        <v>32</v>
      </c>
      <c r="M10" s="47"/>
    </row>
    <row r="11" spans="1:14" x14ac:dyDescent="0.25">
      <c r="A11" s="5" t="s">
        <v>47</v>
      </c>
      <c r="B11" s="13">
        <v>3</v>
      </c>
      <c r="C11" s="54">
        <v>0</v>
      </c>
      <c r="D11" s="44"/>
      <c r="E11" s="54">
        <v>0</v>
      </c>
      <c r="G11" s="54">
        <v>0</v>
      </c>
      <c r="H11" s="63">
        <f>B11*(C11+E11+G11)/(10*H$7)</f>
        <v>0</v>
      </c>
      <c r="J11" s="108" t="s">
        <v>105</v>
      </c>
      <c r="M11" s="45"/>
      <c r="N11" s="29"/>
    </row>
    <row r="12" spans="1:14" x14ac:dyDescent="0.25">
      <c r="A12" s="5" t="s">
        <v>48</v>
      </c>
      <c r="B12" s="13">
        <v>2</v>
      </c>
      <c r="C12" s="54">
        <v>0</v>
      </c>
      <c r="D12" s="44"/>
      <c r="E12" s="54">
        <v>0</v>
      </c>
      <c r="G12" s="54">
        <v>0</v>
      </c>
      <c r="H12" s="63">
        <f>B12*(C12+E12+G12)/(10*H$7)</f>
        <v>0</v>
      </c>
      <c r="J12" s="66"/>
      <c r="M12" s="45"/>
      <c r="N12" s="29"/>
    </row>
    <row r="13" spans="1:14" x14ac:dyDescent="0.25">
      <c r="A13" s="5" t="s">
        <v>76</v>
      </c>
      <c r="B13" s="13">
        <v>5</v>
      </c>
      <c r="C13" s="54">
        <v>0</v>
      </c>
      <c r="D13" s="44"/>
      <c r="E13" s="54">
        <v>0</v>
      </c>
      <c r="G13" s="54">
        <v>0</v>
      </c>
      <c r="H13" s="63">
        <f>B13*(C13+E13+G13)/(10*H$7)</f>
        <v>0</v>
      </c>
      <c r="J13" s="44" t="s">
        <v>102</v>
      </c>
      <c r="M13" s="45"/>
      <c r="N13" s="29"/>
    </row>
    <row r="14" spans="1:14" x14ac:dyDescent="0.25">
      <c r="A14" s="5"/>
      <c r="B14" s="4">
        <f>SUM(B2:B13)</f>
        <v>10</v>
      </c>
      <c r="C14" s="77"/>
      <c r="D14" s="44"/>
      <c r="E14" s="77"/>
      <c r="G14" s="77"/>
      <c r="H14" s="63"/>
      <c r="J14" s="44" t="s">
        <v>117</v>
      </c>
    </row>
    <row r="15" spans="1:14" ht="16.350000000000001" customHeight="1" x14ac:dyDescent="0.25">
      <c r="A15" s="5"/>
      <c r="B15" s="4"/>
      <c r="C15" s="77"/>
      <c r="D15" s="44"/>
      <c r="E15" s="77"/>
      <c r="G15" s="77"/>
      <c r="H15" s="63"/>
      <c r="J15" s="44" t="s">
        <v>44</v>
      </c>
    </row>
    <row r="16" spans="1:14" x14ac:dyDescent="0.25">
      <c r="A16" s="5"/>
      <c r="B16" s="4"/>
      <c r="C16" s="77"/>
      <c r="D16" s="44"/>
      <c r="E16" s="77"/>
      <c r="G16" s="77"/>
      <c r="H16" s="63"/>
      <c r="J16" s="44"/>
    </row>
    <row r="17" spans="1:11" x14ac:dyDescent="0.25">
      <c r="A17" s="21" t="s">
        <v>4</v>
      </c>
      <c r="B17" s="19" t="s">
        <v>20</v>
      </c>
      <c r="J17" s="42" t="s">
        <v>26</v>
      </c>
      <c r="K17" s="43" t="s">
        <v>25</v>
      </c>
    </row>
    <row r="18" spans="1:11" x14ac:dyDescent="0.25">
      <c r="A18" s="22"/>
      <c r="B18" s="84" t="s">
        <v>8</v>
      </c>
      <c r="C18" s="84" t="s">
        <v>58</v>
      </c>
      <c r="D18" s="84" t="s">
        <v>6</v>
      </c>
      <c r="E18" s="84" t="s">
        <v>7</v>
      </c>
      <c r="F18" s="84" t="s">
        <v>59</v>
      </c>
      <c r="G18" s="84" t="s">
        <v>46</v>
      </c>
      <c r="H18" s="84" t="s">
        <v>50</v>
      </c>
      <c r="I18" s="132"/>
      <c r="J18" s="42" t="s">
        <v>27</v>
      </c>
      <c r="K18" s="43" t="s">
        <v>30</v>
      </c>
    </row>
    <row r="19" spans="1:11" x14ac:dyDescent="0.25">
      <c r="A19" s="5" t="s">
        <v>47</v>
      </c>
      <c r="B19" s="13">
        <v>3</v>
      </c>
      <c r="C19" s="13">
        <v>2</v>
      </c>
      <c r="D19" s="13">
        <v>2</v>
      </c>
      <c r="E19" s="13">
        <v>3</v>
      </c>
      <c r="F19" s="13">
        <v>3</v>
      </c>
      <c r="G19" s="13">
        <v>3</v>
      </c>
      <c r="H19" s="13">
        <v>1.5</v>
      </c>
      <c r="I19" s="4"/>
      <c r="J19" s="42" t="s">
        <v>28</v>
      </c>
      <c r="K19" s="43" t="s">
        <v>24</v>
      </c>
    </row>
    <row r="20" spans="1:11" x14ac:dyDescent="0.25">
      <c r="A20" s="5" t="s">
        <v>48</v>
      </c>
      <c r="B20" s="13">
        <v>2</v>
      </c>
      <c r="C20" s="13">
        <v>2</v>
      </c>
      <c r="D20" s="13">
        <v>3</v>
      </c>
      <c r="E20" s="13">
        <v>2</v>
      </c>
      <c r="F20" s="13">
        <v>2</v>
      </c>
      <c r="G20" s="13">
        <v>2</v>
      </c>
      <c r="H20" s="13">
        <v>2.5</v>
      </c>
      <c r="I20" s="4"/>
      <c r="J20" s="42" t="s">
        <v>29</v>
      </c>
      <c r="K20" s="43" t="s">
        <v>23</v>
      </c>
    </row>
    <row r="21" spans="1:11" x14ac:dyDescent="0.25">
      <c r="A21" s="5" t="s">
        <v>76</v>
      </c>
      <c r="B21" s="13">
        <v>5</v>
      </c>
      <c r="C21" s="13">
        <v>6</v>
      </c>
      <c r="D21" s="13">
        <v>5</v>
      </c>
      <c r="E21" s="13">
        <v>5</v>
      </c>
      <c r="F21" s="13">
        <v>5</v>
      </c>
      <c r="G21" s="13">
        <v>5</v>
      </c>
      <c r="H21" s="13">
        <v>6</v>
      </c>
      <c r="I21" s="4"/>
      <c r="J21" s="42" t="s">
        <v>98</v>
      </c>
      <c r="K21" s="106" t="s">
        <v>49</v>
      </c>
    </row>
    <row r="22" spans="1:11" ht="15.75" customHeight="1" x14ac:dyDescent="0.25">
      <c r="A22" s="5"/>
      <c r="B22" s="4">
        <f>SUM(B19:B21)</f>
        <v>10</v>
      </c>
      <c r="C22" s="4">
        <f t="shared" ref="C22:E22" si="0">SUM(C19:C21)</f>
        <v>10</v>
      </c>
      <c r="D22" s="67">
        <f t="shared" si="0"/>
        <v>10</v>
      </c>
      <c r="E22" s="67">
        <f t="shared" si="0"/>
        <v>10</v>
      </c>
      <c r="F22" s="67">
        <f t="shared" ref="F22" si="1">SUM(F19:F21)</f>
        <v>10</v>
      </c>
      <c r="G22" s="4">
        <f>SUM(G19:G21)</f>
        <v>10</v>
      </c>
      <c r="H22" s="4">
        <f>SUM(H19:H21)</f>
        <v>10</v>
      </c>
      <c r="I22" s="6"/>
      <c r="J22" s="66"/>
      <c r="K22" s="106"/>
    </row>
    <row r="23" spans="1:11" x14ac:dyDescent="0.25">
      <c r="A23" s="5"/>
      <c r="B23" s="4"/>
      <c r="C23" s="4"/>
      <c r="D23" s="67"/>
      <c r="E23" s="67"/>
      <c r="F23" s="4"/>
      <c r="G23" s="4"/>
      <c r="J23" s="66" t="s">
        <v>51</v>
      </c>
      <c r="K23" s="79" t="s">
        <v>52</v>
      </c>
    </row>
    <row r="24" spans="1:11" x14ac:dyDescent="0.25">
      <c r="A24" s="5"/>
      <c r="B24" s="4"/>
      <c r="C24" s="4"/>
      <c r="D24" s="67"/>
      <c r="E24" s="67"/>
      <c r="F24" s="67"/>
      <c r="G24" s="4"/>
      <c r="J24" s="66" t="s">
        <v>53</v>
      </c>
      <c r="K24" s="79" t="s">
        <v>54</v>
      </c>
    </row>
    <row r="25" spans="1:11" x14ac:dyDescent="0.25">
      <c r="A25" s="5"/>
      <c r="B25" s="4"/>
      <c r="C25" s="4"/>
      <c r="D25" s="67"/>
      <c r="E25" s="67"/>
      <c r="F25" s="67"/>
      <c r="G25" s="4"/>
    </row>
    <row r="26" spans="1:11" x14ac:dyDescent="0.25">
      <c r="A26" s="5"/>
      <c r="B26" s="4"/>
      <c r="C26" s="4"/>
      <c r="D26" s="67"/>
      <c r="E26" s="67"/>
      <c r="F26" s="67"/>
      <c r="G26" s="4"/>
    </row>
    <row r="27" spans="1:11" x14ac:dyDescent="0.25">
      <c r="A27" s="5"/>
      <c r="B27" s="4"/>
      <c r="C27" s="4"/>
      <c r="D27" s="67"/>
      <c r="E27" s="67"/>
      <c r="F27" s="67"/>
      <c r="G27" s="4"/>
    </row>
    <row r="28" spans="1:11" x14ac:dyDescent="0.25">
      <c r="A28" s="5"/>
      <c r="B28" s="4"/>
      <c r="C28" s="4"/>
      <c r="D28" s="67"/>
      <c r="E28" s="67"/>
      <c r="F28" s="67"/>
      <c r="G28" s="4"/>
    </row>
    <row r="29" spans="1:11" x14ac:dyDescent="0.25">
      <c r="A29" s="5"/>
      <c r="B29" s="4"/>
      <c r="C29" s="4"/>
      <c r="D29" s="67"/>
      <c r="E29" s="67"/>
      <c r="F29" s="67"/>
      <c r="G29" s="4"/>
    </row>
    <row r="30" spans="1:11" x14ac:dyDescent="0.25">
      <c r="A30" s="5"/>
      <c r="B30" s="4"/>
      <c r="C30" s="4"/>
      <c r="D30" s="67"/>
      <c r="E30" s="67"/>
      <c r="F30" s="67"/>
      <c r="G30" s="4"/>
    </row>
    <row r="31" spans="1:11" ht="18.75" x14ac:dyDescent="0.3">
      <c r="A31" s="23"/>
      <c r="B31" s="14"/>
    </row>
    <row r="32" spans="1:11" x14ac:dyDescent="0.25">
      <c r="A32" s="5"/>
      <c r="B32" s="4"/>
    </row>
    <row r="33" spans="1:2" x14ac:dyDescent="0.25">
      <c r="A33" s="5"/>
      <c r="B33" s="4"/>
    </row>
    <row r="34" spans="1:2" x14ac:dyDescent="0.25">
      <c r="A34" s="5"/>
      <c r="B34" s="4"/>
    </row>
    <row r="35" spans="1:2" x14ac:dyDescent="0.25">
      <c r="A35" s="5"/>
      <c r="B35" s="4"/>
    </row>
    <row r="36" spans="1:2" ht="17.25" customHeight="1" x14ac:dyDescent="0.25">
      <c r="A36" s="5"/>
      <c r="B36" s="4"/>
    </row>
    <row r="37" spans="1:2" x14ac:dyDescent="0.25">
      <c r="A37" s="5"/>
      <c r="B37" s="4"/>
    </row>
    <row r="38" spans="1:2" x14ac:dyDescent="0.25">
      <c r="A38" s="5"/>
      <c r="B38" s="4"/>
    </row>
    <row r="39" spans="1:2" x14ac:dyDescent="0.25">
      <c r="A39" s="5"/>
      <c r="B39" s="4"/>
    </row>
    <row r="40" spans="1:2" x14ac:dyDescent="0.25">
      <c r="A40" s="5"/>
      <c r="B40" s="4"/>
    </row>
    <row r="41" spans="1:2" x14ac:dyDescent="0.25">
      <c r="A41" s="5"/>
      <c r="B41" s="4"/>
    </row>
    <row r="42" spans="1:2" x14ac:dyDescent="0.25">
      <c r="A42" s="5"/>
      <c r="B42" s="4"/>
    </row>
    <row r="43" spans="1:2" x14ac:dyDescent="0.25">
      <c r="A43" s="5"/>
      <c r="B43" s="4"/>
    </row>
    <row r="44" spans="1:2" x14ac:dyDescent="0.25">
      <c r="B44" s="9"/>
    </row>
    <row r="45" spans="1:2" x14ac:dyDescent="0.25">
      <c r="B45" s="39"/>
    </row>
  </sheetData>
  <mergeCells count="1">
    <mergeCell ref="C9:D9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zoomScalePageLayoutView="125" workbookViewId="0">
      <selection activeCell="B1" sqref="B1"/>
    </sheetView>
  </sheetViews>
  <sheetFormatPr baseColWidth="10" defaultColWidth="10.875" defaultRowHeight="15.75" x14ac:dyDescent="0.25"/>
  <cols>
    <col min="1" max="1" width="24.875" style="1" customWidth="1"/>
    <col min="2" max="2" width="7.5" style="2" customWidth="1"/>
    <col min="3" max="3" width="6" style="1" customWidth="1"/>
    <col min="4" max="4" width="6.625" style="1" customWidth="1"/>
    <col min="5" max="5" width="9.125" style="1" customWidth="1"/>
    <col min="6" max="6" width="6.375" style="1" customWidth="1"/>
    <col min="7" max="7" width="7.875" style="1" customWidth="1"/>
    <col min="8" max="8" width="10.25" style="1" customWidth="1"/>
    <col min="9" max="9" width="7.5" style="1" customWidth="1"/>
    <col min="10" max="10" width="6.875" style="1" customWidth="1"/>
    <col min="11" max="11" width="8.375" style="1" customWidth="1"/>
    <col min="12" max="12" width="7.25" style="1" customWidth="1"/>
    <col min="13" max="16384" width="10.875" style="1"/>
  </cols>
  <sheetData>
    <row r="1" spans="1:12" ht="18" x14ac:dyDescent="0.25">
      <c r="B1" s="31"/>
      <c r="J1" s="36" t="s">
        <v>106</v>
      </c>
    </row>
    <row r="2" spans="1:12" ht="18" x14ac:dyDescent="0.25">
      <c r="B2" s="31"/>
      <c r="J2" s="36" t="s">
        <v>13</v>
      </c>
    </row>
    <row r="3" spans="1:12" ht="21" x14ac:dyDescent="0.35">
      <c r="A3" s="16"/>
      <c r="J3" s="36" t="s">
        <v>19</v>
      </c>
    </row>
    <row r="4" spans="1:12" ht="21" x14ac:dyDescent="0.35">
      <c r="B4" s="41" t="s">
        <v>9</v>
      </c>
      <c r="D4" s="18" t="str">
        <f>'1.Memoria Escrita'!D4</f>
        <v>XXXXX</v>
      </c>
    </row>
    <row r="5" spans="1:12" ht="21" x14ac:dyDescent="0.35">
      <c r="A5" s="7"/>
      <c r="C5" s="12"/>
      <c r="D5" s="6"/>
      <c r="G5" s="30" t="s">
        <v>17</v>
      </c>
      <c r="H5" s="14"/>
      <c r="I5" s="14"/>
      <c r="J5" s="14"/>
      <c r="K5" s="14"/>
    </row>
    <row r="6" spans="1:12" ht="32.25" customHeight="1" x14ac:dyDescent="0.25">
      <c r="C6" s="38"/>
      <c r="D6" s="38"/>
      <c r="E6" s="38"/>
      <c r="G6" s="30" t="s">
        <v>21</v>
      </c>
      <c r="H6" s="107" t="s">
        <v>99</v>
      </c>
      <c r="I6" s="14"/>
      <c r="J6" s="14"/>
      <c r="K6" s="14"/>
    </row>
    <row r="7" spans="1:12" ht="21" customHeight="1" x14ac:dyDescent="0.25">
      <c r="B7" s="92"/>
      <c r="C7" s="38"/>
      <c r="D7" s="38"/>
      <c r="E7" s="38"/>
      <c r="G7" s="30"/>
      <c r="H7" s="126"/>
      <c r="I7" s="14"/>
      <c r="J7" s="14"/>
      <c r="K7" s="14"/>
    </row>
    <row r="8" spans="1:12" ht="18" customHeight="1" x14ac:dyDescent="0.25">
      <c r="B8" s="137"/>
      <c r="C8" s="137"/>
      <c r="D8" s="137"/>
      <c r="E8" s="137"/>
    </row>
    <row r="9" spans="1:12" ht="18" customHeight="1" x14ac:dyDescent="0.3">
      <c r="B9" s="39"/>
      <c r="C9" s="138" t="s">
        <v>10</v>
      </c>
      <c r="D9" s="138"/>
      <c r="E9" s="56" t="s">
        <v>11</v>
      </c>
      <c r="F9" s="55"/>
      <c r="G9" s="56" t="s">
        <v>12</v>
      </c>
      <c r="H9" s="55"/>
      <c r="J9" s="17" t="s">
        <v>5</v>
      </c>
      <c r="K9" s="47">
        <f>SUM(H11:H13)</f>
        <v>0</v>
      </c>
    </row>
    <row r="10" spans="1:12" ht="18.75" x14ac:dyDescent="0.3">
      <c r="B10" s="14" t="s">
        <v>22</v>
      </c>
      <c r="C10" s="14" t="s">
        <v>1</v>
      </c>
      <c r="D10" s="57"/>
      <c r="E10" s="14" t="s">
        <v>1</v>
      </c>
      <c r="F10" s="52"/>
      <c r="G10" s="14" t="s">
        <v>1</v>
      </c>
      <c r="H10" s="52" t="s">
        <v>32</v>
      </c>
      <c r="L10" s="48"/>
    </row>
    <row r="11" spans="1:12" x14ac:dyDescent="0.25">
      <c r="A11" s="5" t="s">
        <v>55</v>
      </c>
      <c r="B11" s="13">
        <v>2</v>
      </c>
      <c r="C11" s="54">
        <v>0</v>
      </c>
      <c r="D11" s="9"/>
      <c r="E11" s="54">
        <v>0</v>
      </c>
      <c r="F11" s="44"/>
      <c r="G11" s="54">
        <v>0</v>
      </c>
      <c r="H11" s="80">
        <f>B11*(C11+E11+G11)/(10*'1.Memoria Escrita'!H$7)</f>
        <v>0</v>
      </c>
      <c r="J11" s="108" t="s">
        <v>105</v>
      </c>
      <c r="K11" s="45"/>
      <c r="L11" s="29"/>
    </row>
    <row r="12" spans="1:12" ht="17.25" customHeight="1" x14ac:dyDescent="0.25">
      <c r="A12" s="5" t="s">
        <v>56</v>
      </c>
      <c r="B12" s="13">
        <v>5</v>
      </c>
      <c r="C12" s="54">
        <v>0</v>
      </c>
      <c r="D12" s="9"/>
      <c r="E12" s="54">
        <v>0</v>
      </c>
      <c r="F12" s="44"/>
      <c r="G12" s="54">
        <v>0</v>
      </c>
      <c r="H12" s="80">
        <f>B12*(C12+E12+G12)/(10*'1.Memoria Escrita'!H$7)</f>
        <v>0</v>
      </c>
      <c r="J12" s="66"/>
      <c r="K12" s="45"/>
      <c r="L12" s="29"/>
    </row>
    <row r="13" spans="1:12" x14ac:dyDescent="0.25">
      <c r="A13" s="5" t="s">
        <v>57</v>
      </c>
      <c r="B13" s="13">
        <v>3</v>
      </c>
      <c r="C13" s="54">
        <v>0</v>
      </c>
      <c r="D13" s="9"/>
      <c r="E13" s="54">
        <v>0</v>
      </c>
      <c r="F13" s="44"/>
      <c r="G13" s="54">
        <v>0</v>
      </c>
      <c r="H13" s="80">
        <f>B13*(C13+E13+G13)/(10*'1.Memoria Escrita'!H$7)</f>
        <v>0</v>
      </c>
      <c r="J13" s="44" t="s">
        <v>117</v>
      </c>
      <c r="K13" s="45"/>
      <c r="L13" s="29"/>
    </row>
    <row r="14" spans="1:12" x14ac:dyDescent="0.25">
      <c r="B14" s="14">
        <f>SUM(B11:B13)</f>
        <v>10</v>
      </c>
      <c r="J14" s="44" t="s">
        <v>44</v>
      </c>
    </row>
    <row r="15" spans="1:12" x14ac:dyDescent="0.25">
      <c r="B15" s="9"/>
    </row>
    <row r="16" spans="1:12" x14ac:dyDescent="0.25">
      <c r="B16" s="9"/>
      <c r="J16" s="44"/>
    </row>
    <row r="17" spans="1:11" x14ac:dyDescent="0.25">
      <c r="A17" s="30" t="s">
        <v>4</v>
      </c>
      <c r="B17" s="19" t="s">
        <v>20</v>
      </c>
      <c r="J17" s="42" t="s">
        <v>26</v>
      </c>
      <c r="K17" s="43" t="s">
        <v>25</v>
      </c>
    </row>
    <row r="18" spans="1:11" x14ac:dyDescent="0.25">
      <c r="A18" s="22"/>
      <c r="B18" s="133" t="s">
        <v>8</v>
      </c>
      <c r="C18" s="84" t="s">
        <v>58</v>
      </c>
      <c r="D18" s="134" t="s">
        <v>6</v>
      </c>
      <c r="E18" s="84" t="s">
        <v>7</v>
      </c>
      <c r="F18" s="134" t="s">
        <v>59</v>
      </c>
      <c r="G18" s="133" t="s">
        <v>46</v>
      </c>
      <c r="H18" s="84" t="s">
        <v>50</v>
      </c>
      <c r="I18" s="14"/>
      <c r="J18" s="42" t="s">
        <v>27</v>
      </c>
      <c r="K18" s="43" t="s">
        <v>30</v>
      </c>
    </row>
    <row r="19" spans="1:11" x14ac:dyDescent="0.25">
      <c r="A19" s="5" t="s">
        <v>55</v>
      </c>
      <c r="B19" s="13">
        <v>2</v>
      </c>
      <c r="C19" s="13">
        <v>2</v>
      </c>
      <c r="D19" s="13">
        <v>1.5</v>
      </c>
      <c r="E19" s="13">
        <v>2</v>
      </c>
      <c r="F19" s="13">
        <v>2</v>
      </c>
      <c r="G19" s="13">
        <v>2</v>
      </c>
      <c r="H19" s="13">
        <v>4</v>
      </c>
      <c r="I19" s="4"/>
      <c r="J19" s="42" t="s">
        <v>28</v>
      </c>
      <c r="K19" s="43" t="s">
        <v>24</v>
      </c>
    </row>
    <row r="20" spans="1:11" x14ac:dyDescent="0.25">
      <c r="A20" s="5" t="s">
        <v>56</v>
      </c>
      <c r="B20" s="13">
        <v>5</v>
      </c>
      <c r="C20" s="13">
        <v>4</v>
      </c>
      <c r="D20" s="13">
        <v>5</v>
      </c>
      <c r="E20" s="13">
        <v>5</v>
      </c>
      <c r="F20" s="13">
        <v>5</v>
      </c>
      <c r="G20" s="13">
        <v>5</v>
      </c>
      <c r="H20" s="13">
        <v>4</v>
      </c>
      <c r="I20" s="4"/>
      <c r="J20" s="42" t="s">
        <v>29</v>
      </c>
      <c r="K20" s="43" t="s">
        <v>23</v>
      </c>
    </row>
    <row r="21" spans="1:11" x14ac:dyDescent="0.25">
      <c r="A21" s="5" t="s">
        <v>57</v>
      </c>
      <c r="B21" s="13">
        <v>3</v>
      </c>
      <c r="C21" s="13">
        <v>4</v>
      </c>
      <c r="D21" s="13">
        <v>3.5</v>
      </c>
      <c r="E21" s="13">
        <v>3</v>
      </c>
      <c r="F21" s="13">
        <v>3</v>
      </c>
      <c r="G21" s="13">
        <v>3</v>
      </c>
      <c r="H21" s="13">
        <v>2</v>
      </c>
      <c r="I21" s="4"/>
      <c r="J21" s="42" t="s">
        <v>98</v>
      </c>
      <c r="K21" s="106" t="s">
        <v>49</v>
      </c>
    </row>
    <row r="22" spans="1:11" x14ac:dyDescent="0.25">
      <c r="A22" s="5"/>
      <c r="B22" s="4">
        <f>SUM(B18:B21)</f>
        <v>10</v>
      </c>
      <c r="C22" s="4">
        <f t="shared" ref="C22:F22" si="0">SUM(C18:C21)</f>
        <v>10</v>
      </c>
      <c r="D22" s="67">
        <f t="shared" si="0"/>
        <v>10</v>
      </c>
      <c r="E22" s="67">
        <f t="shared" si="0"/>
        <v>10</v>
      </c>
      <c r="F22" s="67">
        <f t="shared" si="0"/>
        <v>10</v>
      </c>
      <c r="G22" s="67">
        <f t="shared" ref="G22:H22" si="1">SUM(G18:G21)</f>
        <v>10</v>
      </c>
      <c r="H22" s="67">
        <f t="shared" si="1"/>
        <v>10</v>
      </c>
      <c r="I22" s="83"/>
      <c r="J22" s="66"/>
      <c r="K22" s="106"/>
    </row>
    <row r="23" spans="1:11" x14ac:dyDescent="0.25">
      <c r="A23" s="5"/>
      <c r="B23" s="4"/>
      <c r="C23" s="4"/>
      <c r="D23" s="67"/>
      <c r="E23" s="67"/>
      <c r="F23" s="67"/>
      <c r="G23" s="67"/>
      <c r="H23" s="67"/>
      <c r="J23" s="66" t="s">
        <v>51</v>
      </c>
      <c r="K23" s="79" t="s">
        <v>52</v>
      </c>
    </row>
    <row r="24" spans="1:11" x14ac:dyDescent="0.25">
      <c r="A24" s="5"/>
      <c r="B24" s="4"/>
      <c r="C24" s="4"/>
      <c r="D24" s="67"/>
      <c r="E24" s="67"/>
      <c r="F24" s="67"/>
      <c r="G24" s="67"/>
      <c r="H24" s="67"/>
      <c r="J24" s="66" t="s">
        <v>53</v>
      </c>
      <c r="K24" s="79" t="s">
        <v>54</v>
      </c>
    </row>
    <row r="25" spans="1:11" x14ac:dyDescent="0.25">
      <c r="A25" s="5"/>
      <c r="B25" s="4"/>
    </row>
    <row r="26" spans="1:11" x14ac:dyDescent="0.25">
      <c r="A26" s="5"/>
      <c r="B26" s="4"/>
    </row>
    <row r="27" spans="1:11" x14ac:dyDescent="0.25">
      <c r="A27" s="5"/>
      <c r="B27" s="4"/>
    </row>
    <row r="28" spans="1:11" x14ac:dyDescent="0.25">
      <c r="A28" s="5"/>
      <c r="B28" s="4"/>
    </row>
    <row r="29" spans="1:11" x14ac:dyDescent="0.25">
      <c r="A29" s="5"/>
      <c r="B29" s="4"/>
    </row>
    <row r="30" spans="1:11" x14ac:dyDescent="0.25">
      <c r="A30" s="5"/>
      <c r="B30" s="4"/>
    </row>
    <row r="31" spans="1:11" x14ac:dyDescent="0.25">
      <c r="A31" s="5"/>
      <c r="B31" s="4"/>
    </row>
    <row r="32" spans="1:11" x14ac:dyDescent="0.25">
      <c r="A32" s="5"/>
      <c r="B32" s="4"/>
    </row>
    <row r="33" spans="1:5" x14ac:dyDescent="0.25">
      <c r="A33" s="5"/>
      <c r="B33" s="4"/>
    </row>
    <row r="34" spans="1:5" x14ac:dyDescent="0.25">
      <c r="B34" s="9"/>
    </row>
    <row r="35" spans="1:5" x14ac:dyDescent="0.25">
      <c r="B35" s="39"/>
      <c r="D35" s="11"/>
      <c r="E35" s="8"/>
    </row>
    <row r="36" spans="1:5" x14ac:dyDescent="0.25">
      <c r="D36" s="3"/>
      <c r="E36" s="8"/>
    </row>
  </sheetData>
  <mergeCells count="2">
    <mergeCell ref="B8:E8"/>
    <mergeCell ref="C9:D9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70" zoomScaleNormal="70" zoomScalePageLayoutView="125" workbookViewId="0">
      <selection activeCell="K14" sqref="K14"/>
    </sheetView>
  </sheetViews>
  <sheetFormatPr baseColWidth="10" defaultColWidth="10.875" defaultRowHeight="15.75" x14ac:dyDescent="0.25"/>
  <cols>
    <col min="1" max="1" width="22.25" style="1" customWidth="1"/>
    <col min="2" max="2" width="6.625" style="77" customWidth="1"/>
    <col min="3" max="3" width="7.5" style="1" customWidth="1"/>
    <col min="4" max="4" width="6.5" style="1" customWidth="1"/>
    <col min="5" max="5" width="7.5" style="1" customWidth="1"/>
    <col min="6" max="6" width="7.875" style="1" customWidth="1"/>
    <col min="7" max="7" width="8" style="1" customWidth="1"/>
    <col min="8" max="8" width="10.625" style="1" customWidth="1"/>
    <col min="9" max="9" width="6.5" style="1" customWidth="1"/>
    <col min="10" max="10" width="7.125" style="1" customWidth="1"/>
    <col min="11" max="11" width="7.5" style="1" customWidth="1"/>
    <col min="12" max="12" width="11.75" style="1" customWidth="1"/>
    <col min="13" max="13" width="5.75" style="1" customWidth="1"/>
    <col min="14" max="14" width="5.25" style="1" customWidth="1"/>
    <col min="15" max="15" width="6.5" style="1" customWidth="1"/>
    <col min="16" max="16" width="5.75" style="1" customWidth="1"/>
    <col min="17" max="17" width="5.25" style="1" customWidth="1"/>
    <col min="18" max="18" width="6.375" style="1" customWidth="1"/>
    <col min="19" max="19" width="6.625" style="1" customWidth="1"/>
    <col min="20" max="20" width="5.125" style="1" customWidth="1"/>
    <col min="21" max="21" width="5.875" style="1" customWidth="1"/>
    <col min="22" max="16384" width="10.875" style="1"/>
  </cols>
  <sheetData>
    <row r="1" spans="1:20" ht="18" x14ac:dyDescent="0.25">
      <c r="J1" s="36" t="s">
        <v>106</v>
      </c>
    </row>
    <row r="2" spans="1:20" ht="19.5" customHeight="1" x14ac:dyDescent="0.25">
      <c r="J2" s="36" t="s">
        <v>13</v>
      </c>
    </row>
    <row r="3" spans="1:20" ht="18" x14ac:dyDescent="0.25">
      <c r="J3" s="36" t="s">
        <v>100</v>
      </c>
      <c r="L3" s="111" t="s">
        <v>110</v>
      </c>
      <c r="M3" s="84" t="s">
        <v>8</v>
      </c>
      <c r="N3" s="84" t="s">
        <v>58</v>
      </c>
      <c r="O3" s="84" t="s">
        <v>6</v>
      </c>
      <c r="P3" s="84" t="s">
        <v>7</v>
      </c>
      <c r="Q3" s="84" t="s">
        <v>59</v>
      </c>
      <c r="R3" s="84" t="s">
        <v>46</v>
      </c>
      <c r="S3" s="84" t="s">
        <v>50</v>
      </c>
      <c r="T3" s="132"/>
    </row>
    <row r="4" spans="1:20" ht="31.5" x14ac:dyDescent="0.35">
      <c r="B4" s="41" t="s">
        <v>15</v>
      </c>
      <c r="C4" s="20"/>
      <c r="D4" s="18" t="str">
        <f>'1.Memoria Escrita'!D4</f>
        <v>XXXXX</v>
      </c>
      <c r="L4" s="5" t="s">
        <v>108</v>
      </c>
      <c r="M4" s="115">
        <v>0.5</v>
      </c>
      <c r="N4" s="115">
        <v>0</v>
      </c>
      <c r="O4" s="115">
        <v>0</v>
      </c>
      <c r="P4" s="115">
        <v>0.5</v>
      </c>
      <c r="Q4" s="115">
        <v>0.5</v>
      </c>
      <c r="R4" s="115">
        <v>0</v>
      </c>
      <c r="S4" s="115">
        <v>0</v>
      </c>
      <c r="T4" s="4"/>
    </row>
    <row r="5" spans="1:20" ht="31.5" x14ac:dyDescent="0.35">
      <c r="A5" s="7"/>
      <c r="C5" s="12"/>
      <c r="D5" s="6"/>
      <c r="G5" s="30" t="s">
        <v>17</v>
      </c>
      <c r="H5" s="14"/>
      <c r="I5" s="14"/>
      <c r="J5" s="14"/>
      <c r="K5" s="14"/>
      <c r="L5" s="5" t="s">
        <v>109</v>
      </c>
      <c r="M5" s="114">
        <v>0.5</v>
      </c>
      <c r="N5" s="114">
        <v>0</v>
      </c>
      <c r="O5" s="114">
        <v>0</v>
      </c>
      <c r="P5" s="114">
        <v>0.5</v>
      </c>
      <c r="Q5" s="114">
        <v>0.5</v>
      </c>
      <c r="R5" s="114">
        <v>0</v>
      </c>
      <c r="S5" s="114">
        <v>0</v>
      </c>
      <c r="T5" s="4"/>
    </row>
    <row r="6" spans="1:20" ht="30.75" customHeight="1" x14ac:dyDescent="0.25">
      <c r="C6" s="38"/>
      <c r="D6" s="38"/>
      <c r="E6" s="38"/>
      <c r="G6" s="30" t="s">
        <v>21</v>
      </c>
      <c r="H6" s="107" t="s">
        <v>99</v>
      </c>
      <c r="I6" s="14"/>
      <c r="J6" s="14"/>
      <c r="K6" s="14"/>
      <c r="M6" s="1">
        <f>SUM(M4:M5)</f>
        <v>1</v>
      </c>
      <c r="N6" s="1">
        <f t="shared" ref="N6:Q6" si="0">SUM(N4:N5)</f>
        <v>0</v>
      </c>
      <c r="O6" s="1">
        <f t="shared" si="0"/>
        <v>0</v>
      </c>
      <c r="P6" s="1">
        <f t="shared" si="0"/>
        <v>1</v>
      </c>
      <c r="Q6" s="1">
        <f t="shared" si="0"/>
        <v>1</v>
      </c>
      <c r="R6" s="1">
        <f t="shared" ref="R6:S6" si="1">SUM(R4:R5)</f>
        <v>0</v>
      </c>
      <c r="S6" s="1">
        <f t="shared" si="1"/>
        <v>0</v>
      </c>
    </row>
    <row r="7" spans="1:20" x14ac:dyDescent="0.25">
      <c r="C7" s="77"/>
      <c r="D7" s="77"/>
      <c r="E7" s="77"/>
      <c r="G7" s="30" t="s">
        <v>112</v>
      </c>
      <c r="H7" s="75">
        <v>1</v>
      </c>
      <c r="I7" s="30"/>
      <c r="J7" s="30"/>
      <c r="K7" s="30"/>
    </row>
    <row r="8" spans="1:20" x14ac:dyDescent="0.25">
      <c r="C8" s="77"/>
      <c r="D8" s="77"/>
      <c r="E8" s="77"/>
      <c r="G8" s="30"/>
      <c r="H8" s="30"/>
      <c r="I8" s="30"/>
      <c r="J8" s="14"/>
      <c r="K8" s="30"/>
    </row>
    <row r="9" spans="1:20" ht="18.75" x14ac:dyDescent="0.3">
      <c r="C9" s="55" t="s">
        <v>113</v>
      </c>
      <c r="D9" s="55"/>
      <c r="E9" s="78"/>
      <c r="F9" s="55" t="s">
        <v>114</v>
      </c>
      <c r="G9" s="78"/>
      <c r="I9" s="46"/>
      <c r="J9" s="17" t="s">
        <v>63</v>
      </c>
      <c r="K9" s="47">
        <f>(SUM(H11:H13)*I12)+(SUM(H14:H16)*I15)</f>
        <v>0</v>
      </c>
    </row>
    <row r="10" spans="1:20" ht="18.75" x14ac:dyDescent="0.3">
      <c r="B10" s="14" t="s">
        <v>22</v>
      </c>
      <c r="C10" s="14" t="s">
        <v>1</v>
      </c>
      <c r="D10" s="52"/>
      <c r="E10" s="14"/>
      <c r="F10" s="14" t="s">
        <v>1</v>
      </c>
      <c r="G10" s="14"/>
      <c r="H10" s="52" t="s">
        <v>32</v>
      </c>
      <c r="M10" s="47"/>
    </row>
    <row r="11" spans="1:20" x14ac:dyDescent="0.25">
      <c r="A11" s="112" t="s">
        <v>47</v>
      </c>
      <c r="B11" s="13">
        <v>3</v>
      </c>
      <c r="C11" s="54">
        <v>0</v>
      </c>
      <c r="D11" s="44"/>
      <c r="E11" s="77"/>
      <c r="F11" s="54">
        <v>0</v>
      </c>
      <c r="G11" s="77"/>
      <c r="H11" s="116">
        <f t="shared" ref="H11:H16" si="2">B11*(C11+F11)/(10*H$7)</f>
        <v>0</v>
      </c>
      <c r="J11" s="108" t="s">
        <v>118</v>
      </c>
      <c r="M11" s="45"/>
      <c r="N11" s="29"/>
    </row>
    <row r="12" spans="1:20" x14ac:dyDescent="0.25">
      <c r="A12" s="112" t="s">
        <v>48</v>
      </c>
      <c r="B12" s="13">
        <v>2</v>
      </c>
      <c r="C12" s="54">
        <v>0</v>
      </c>
      <c r="D12" s="44"/>
      <c r="E12" s="77"/>
      <c r="F12" s="54">
        <v>0</v>
      </c>
      <c r="G12" s="77"/>
      <c r="H12" s="116">
        <f t="shared" si="2"/>
        <v>0</v>
      </c>
      <c r="I12" s="115">
        <v>0.5</v>
      </c>
      <c r="J12" s="66"/>
      <c r="M12" s="45"/>
      <c r="N12" s="29"/>
    </row>
    <row r="13" spans="1:20" x14ac:dyDescent="0.25">
      <c r="A13" s="112" t="s">
        <v>76</v>
      </c>
      <c r="B13" s="13">
        <v>5</v>
      </c>
      <c r="C13" s="54">
        <v>0</v>
      </c>
      <c r="D13" s="44"/>
      <c r="E13" s="77"/>
      <c r="F13" s="54">
        <v>0</v>
      </c>
      <c r="G13" s="77"/>
      <c r="H13" s="116">
        <f t="shared" si="2"/>
        <v>0</v>
      </c>
      <c r="J13" s="44" t="s">
        <v>115</v>
      </c>
      <c r="M13" s="45"/>
      <c r="N13" s="29"/>
    </row>
    <row r="14" spans="1:20" x14ac:dyDescent="0.25">
      <c r="A14" s="113" t="s">
        <v>60</v>
      </c>
      <c r="B14" s="13">
        <v>3.33</v>
      </c>
      <c r="C14" s="54">
        <v>0</v>
      </c>
      <c r="D14" s="44"/>
      <c r="E14" s="77"/>
      <c r="F14" s="54">
        <v>0</v>
      </c>
      <c r="G14" s="77"/>
      <c r="H14" s="117">
        <f t="shared" si="2"/>
        <v>0</v>
      </c>
      <c r="J14" s="44" t="s">
        <v>107</v>
      </c>
    </row>
    <row r="15" spans="1:20" ht="16.350000000000001" customHeight="1" x14ac:dyDescent="0.25">
      <c r="A15" s="113" t="s">
        <v>61</v>
      </c>
      <c r="B15" s="13">
        <v>3.33</v>
      </c>
      <c r="C15" s="54">
        <v>0</v>
      </c>
      <c r="D15" s="44"/>
      <c r="E15" s="77"/>
      <c r="F15" s="54">
        <v>0</v>
      </c>
      <c r="G15" s="77"/>
      <c r="H15" s="117">
        <f t="shared" si="2"/>
        <v>0</v>
      </c>
      <c r="I15" s="114">
        <v>0.5</v>
      </c>
      <c r="J15" s="44" t="s">
        <v>123</v>
      </c>
    </row>
    <row r="16" spans="1:20" x14ac:dyDescent="0.25">
      <c r="A16" s="113" t="s">
        <v>62</v>
      </c>
      <c r="B16" s="13">
        <v>3.34</v>
      </c>
      <c r="C16" s="54">
        <v>0</v>
      </c>
      <c r="D16" s="44"/>
      <c r="E16" s="77"/>
      <c r="F16" s="54">
        <v>0</v>
      </c>
      <c r="G16" s="77"/>
      <c r="H16" s="117">
        <f t="shared" si="2"/>
        <v>0</v>
      </c>
      <c r="J16" s="44" t="s">
        <v>111</v>
      </c>
    </row>
    <row r="17" spans="1:11" x14ac:dyDescent="0.25">
      <c r="A17" s="5"/>
      <c r="B17" s="4">
        <f>SUM(B11:B16)</f>
        <v>20</v>
      </c>
      <c r="C17" s="77"/>
      <c r="D17" s="44"/>
      <c r="E17" s="77"/>
      <c r="G17" s="77"/>
      <c r="H17" s="63"/>
    </row>
    <row r="18" spans="1:11" x14ac:dyDescent="0.25">
      <c r="D18" s="14"/>
      <c r="E18" s="8"/>
    </row>
    <row r="19" spans="1:11" x14ac:dyDescent="0.25">
      <c r="A19" s="30" t="s">
        <v>4</v>
      </c>
      <c r="B19" s="19" t="s">
        <v>20</v>
      </c>
      <c r="J19" s="42" t="s">
        <v>26</v>
      </c>
      <c r="K19" s="43" t="s">
        <v>25</v>
      </c>
    </row>
    <row r="20" spans="1:11" x14ac:dyDescent="0.25">
      <c r="A20" s="22"/>
      <c r="B20" s="84" t="s">
        <v>8</v>
      </c>
      <c r="C20" s="84" t="s">
        <v>58</v>
      </c>
      <c r="D20" s="84" t="s">
        <v>6</v>
      </c>
      <c r="E20" s="84" t="s">
        <v>7</v>
      </c>
      <c r="F20" s="84" t="s">
        <v>59</v>
      </c>
      <c r="G20" s="84" t="s">
        <v>46</v>
      </c>
      <c r="H20" s="84" t="s">
        <v>50</v>
      </c>
      <c r="I20" s="132"/>
      <c r="J20" s="42" t="s">
        <v>27</v>
      </c>
      <c r="K20" s="106" t="s">
        <v>97</v>
      </c>
    </row>
    <row r="21" spans="1:11" x14ac:dyDescent="0.25">
      <c r="A21" s="112" t="s">
        <v>47</v>
      </c>
      <c r="B21" s="13">
        <v>3</v>
      </c>
      <c r="C21" s="13">
        <v>0</v>
      </c>
      <c r="D21" s="13">
        <v>0</v>
      </c>
      <c r="E21" s="13">
        <v>3</v>
      </c>
      <c r="F21" s="13">
        <v>3</v>
      </c>
      <c r="G21" s="13">
        <v>0</v>
      </c>
      <c r="H21" s="13">
        <v>0</v>
      </c>
      <c r="I21" s="4"/>
      <c r="J21" s="42" t="s">
        <v>28</v>
      </c>
      <c r="K21" s="43" t="s">
        <v>24</v>
      </c>
    </row>
    <row r="22" spans="1:11" x14ac:dyDescent="0.25">
      <c r="A22" s="112" t="s">
        <v>48</v>
      </c>
      <c r="B22" s="13">
        <v>2</v>
      </c>
      <c r="C22" s="13">
        <v>0</v>
      </c>
      <c r="D22" s="13">
        <v>0</v>
      </c>
      <c r="E22" s="13">
        <v>2</v>
      </c>
      <c r="F22" s="13">
        <v>2</v>
      </c>
      <c r="G22" s="13">
        <v>0</v>
      </c>
      <c r="H22" s="13">
        <v>0</v>
      </c>
      <c r="I22" s="4"/>
      <c r="J22" s="42" t="s">
        <v>29</v>
      </c>
      <c r="K22" s="43" t="s">
        <v>23</v>
      </c>
    </row>
    <row r="23" spans="1:11" x14ac:dyDescent="0.25">
      <c r="A23" s="112" t="s">
        <v>76</v>
      </c>
      <c r="B23" s="13">
        <v>5</v>
      </c>
      <c r="C23" s="13">
        <v>0</v>
      </c>
      <c r="D23" s="13">
        <v>0</v>
      </c>
      <c r="E23" s="13">
        <v>5</v>
      </c>
      <c r="F23" s="13">
        <v>5</v>
      </c>
      <c r="G23" s="13">
        <v>0</v>
      </c>
      <c r="H23" s="13">
        <v>0</v>
      </c>
      <c r="I23" s="4"/>
      <c r="J23" s="42" t="s">
        <v>98</v>
      </c>
      <c r="K23" s="106" t="s">
        <v>49</v>
      </c>
    </row>
    <row r="24" spans="1:11" ht="15.75" customHeight="1" x14ac:dyDescent="0.25">
      <c r="A24" s="113" t="s">
        <v>60</v>
      </c>
      <c r="B24" s="13">
        <v>3.33</v>
      </c>
      <c r="C24" s="13">
        <v>0</v>
      </c>
      <c r="D24" s="65">
        <v>0</v>
      </c>
      <c r="E24" s="65">
        <v>3.33</v>
      </c>
      <c r="F24" s="65">
        <v>3.33</v>
      </c>
      <c r="G24" s="13">
        <v>0</v>
      </c>
      <c r="H24" s="13">
        <v>0</v>
      </c>
      <c r="I24" s="83"/>
      <c r="J24" s="66"/>
      <c r="K24" s="106"/>
    </row>
    <row r="25" spans="1:11" x14ac:dyDescent="0.25">
      <c r="A25" s="113" t="s">
        <v>61</v>
      </c>
      <c r="B25" s="13">
        <v>3.33</v>
      </c>
      <c r="C25" s="13">
        <v>0</v>
      </c>
      <c r="D25" s="65">
        <v>0</v>
      </c>
      <c r="E25" s="65">
        <v>3.33</v>
      </c>
      <c r="F25" s="13">
        <v>3.33</v>
      </c>
      <c r="G25" s="13">
        <v>0</v>
      </c>
      <c r="H25" s="109">
        <v>0</v>
      </c>
      <c r="I25" s="83"/>
      <c r="J25" s="66" t="s">
        <v>51</v>
      </c>
      <c r="K25" s="79" t="s">
        <v>52</v>
      </c>
    </row>
    <row r="26" spans="1:11" x14ac:dyDescent="0.25">
      <c r="A26" s="113" t="s">
        <v>62</v>
      </c>
      <c r="B26" s="13">
        <v>3.34</v>
      </c>
      <c r="C26" s="13">
        <v>0</v>
      </c>
      <c r="D26" s="65">
        <v>0</v>
      </c>
      <c r="E26" s="65">
        <v>3.34</v>
      </c>
      <c r="F26" s="65">
        <v>3.34</v>
      </c>
      <c r="G26" s="13">
        <v>0</v>
      </c>
      <c r="H26" s="109">
        <v>0</v>
      </c>
      <c r="I26" s="83"/>
      <c r="J26" s="66" t="s">
        <v>53</v>
      </c>
      <c r="K26" s="79" t="s">
        <v>54</v>
      </c>
    </row>
    <row r="27" spans="1:11" x14ac:dyDescent="0.25">
      <c r="A27" s="5"/>
      <c r="B27" s="4">
        <f>SUM(B21:B26)</f>
        <v>20</v>
      </c>
      <c r="C27" s="4">
        <f t="shared" ref="C27:F27" si="3">SUM(C21:C26)</f>
        <v>0</v>
      </c>
      <c r="D27" s="67">
        <f t="shared" si="3"/>
        <v>0</v>
      </c>
      <c r="E27" s="67">
        <f t="shared" si="3"/>
        <v>20</v>
      </c>
      <c r="F27" s="67">
        <f t="shared" si="3"/>
        <v>20</v>
      </c>
      <c r="G27" s="4">
        <f t="shared" ref="G27:H27" si="4">SUM(G21:G26)</f>
        <v>0</v>
      </c>
      <c r="H27" s="83">
        <f t="shared" si="4"/>
        <v>0</v>
      </c>
      <c r="I27" s="83"/>
    </row>
    <row r="28" spans="1:11" x14ac:dyDescent="0.25">
      <c r="A28" s="5"/>
      <c r="B28" s="4"/>
      <c r="C28" s="4"/>
      <c r="D28" s="67"/>
      <c r="E28" s="67"/>
      <c r="F28" s="67"/>
      <c r="G28" s="4"/>
    </row>
    <row r="29" spans="1:11" x14ac:dyDescent="0.25">
      <c r="A29" s="5"/>
      <c r="B29" s="4"/>
      <c r="C29" s="4"/>
      <c r="D29" s="67"/>
      <c r="E29" s="67"/>
      <c r="F29" s="67"/>
      <c r="G29" s="4"/>
    </row>
    <row r="30" spans="1:11" x14ac:dyDescent="0.25">
      <c r="A30" s="5"/>
      <c r="B30" s="4"/>
      <c r="C30" s="4"/>
      <c r="D30" s="67"/>
      <c r="E30" s="67"/>
      <c r="F30" s="67"/>
      <c r="G30" s="4"/>
    </row>
    <row r="31" spans="1:11" x14ac:dyDescent="0.25">
      <c r="A31" s="5"/>
      <c r="B31" s="4"/>
      <c r="C31" s="4"/>
      <c r="D31" s="67"/>
      <c r="E31" s="67"/>
      <c r="F31" s="67"/>
      <c r="G31" s="4"/>
    </row>
    <row r="32" spans="1:11" x14ac:dyDescent="0.25">
      <c r="A32" s="5"/>
      <c r="B32" s="4"/>
      <c r="C32" s="4"/>
      <c r="D32" s="67"/>
      <c r="E32" s="67"/>
      <c r="F32" s="67"/>
      <c r="G32" s="4"/>
    </row>
    <row r="33" spans="1:2" ht="18.75" x14ac:dyDescent="0.3">
      <c r="A33" s="23"/>
      <c r="B33" s="14"/>
    </row>
    <row r="34" spans="1:2" x14ac:dyDescent="0.25">
      <c r="A34" s="5"/>
      <c r="B34" s="4"/>
    </row>
    <row r="35" spans="1:2" x14ac:dyDescent="0.25">
      <c r="A35" s="5"/>
      <c r="B35" s="4"/>
    </row>
    <row r="36" spans="1:2" x14ac:dyDescent="0.25">
      <c r="A36" s="5"/>
      <c r="B36" s="4"/>
    </row>
    <row r="37" spans="1:2" x14ac:dyDescent="0.25">
      <c r="A37" s="5"/>
      <c r="B37" s="4"/>
    </row>
    <row r="38" spans="1:2" ht="17.25" customHeight="1" x14ac:dyDescent="0.25">
      <c r="A38" s="5"/>
      <c r="B38" s="4"/>
    </row>
    <row r="39" spans="1:2" x14ac:dyDescent="0.25">
      <c r="A39" s="5"/>
      <c r="B39" s="4"/>
    </row>
    <row r="40" spans="1:2" x14ac:dyDescent="0.25">
      <c r="A40" s="5"/>
      <c r="B40" s="4"/>
    </row>
    <row r="41" spans="1:2" x14ac:dyDescent="0.25">
      <c r="A41" s="5"/>
      <c r="B41" s="4"/>
    </row>
    <row r="42" spans="1:2" x14ac:dyDescent="0.25">
      <c r="A42" s="5"/>
      <c r="B42" s="4"/>
    </row>
    <row r="43" spans="1:2" x14ac:dyDescent="0.25">
      <c r="A43" s="5"/>
      <c r="B43" s="4"/>
    </row>
    <row r="44" spans="1:2" x14ac:dyDescent="0.25">
      <c r="A44" s="5"/>
      <c r="B44" s="4"/>
    </row>
    <row r="45" spans="1:2" x14ac:dyDescent="0.25">
      <c r="A45" s="5"/>
      <c r="B45" s="4"/>
    </row>
    <row r="46" spans="1:2" x14ac:dyDescent="0.25">
      <c r="B46" s="9"/>
    </row>
  </sheetData>
  <pageMargins left="0.74803149606299213" right="0.74803149606299213" top="0.98425196850393704" bottom="0.98425196850393704" header="0.51181102362204722" footer="0.51181102362204722"/>
  <pageSetup paperSize="9" scale="81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="60" zoomScaleNormal="60" workbookViewId="0">
      <selection activeCell="I9" sqref="I9"/>
    </sheetView>
  </sheetViews>
  <sheetFormatPr baseColWidth="10" defaultRowHeight="15.75" x14ac:dyDescent="0.25"/>
  <cols>
    <col min="1" max="1" width="34.75" customWidth="1"/>
    <col min="2" max="2" width="15.375" customWidth="1"/>
    <col min="3" max="3" width="9" customWidth="1"/>
    <col min="4" max="4" width="10.125" customWidth="1"/>
    <col min="5" max="5" width="28.125" customWidth="1"/>
    <col min="6" max="6" width="29.5" customWidth="1"/>
    <col min="7" max="7" width="7.375" customWidth="1"/>
    <col min="8" max="8" width="8" customWidth="1"/>
    <col min="9" max="9" width="9" customWidth="1"/>
    <col min="10" max="10" width="7.875" customWidth="1"/>
    <col min="11" max="11" width="6.875" customWidth="1"/>
    <col min="12" max="12" width="8.125" customWidth="1"/>
    <col min="13" max="13" width="6.625" customWidth="1"/>
    <col min="14" max="14" width="6.875" customWidth="1"/>
  </cols>
  <sheetData>
    <row r="1" spans="1:13" ht="20.25" x14ac:dyDescent="0.25">
      <c r="F1" s="64" t="s">
        <v>106</v>
      </c>
    </row>
    <row r="2" spans="1:13" x14ac:dyDescent="0.25">
      <c r="F2" s="62" t="s">
        <v>13</v>
      </c>
    </row>
    <row r="3" spans="1:13" x14ac:dyDescent="0.25">
      <c r="F3" s="62" t="s">
        <v>16</v>
      </c>
    </row>
    <row r="4" spans="1:13" ht="23.25" x14ac:dyDescent="0.35">
      <c r="B4" s="41" t="s">
        <v>15</v>
      </c>
      <c r="C4" s="60" t="str">
        <f>'1.Memoria Escrita'!D4</f>
        <v>XXXXX</v>
      </c>
      <c r="G4" s="36"/>
      <c r="H4" s="110"/>
    </row>
    <row r="5" spans="1:13" ht="15.75" customHeight="1" thickBot="1" x14ac:dyDescent="0.3">
      <c r="G5" s="36"/>
    </row>
    <row r="6" spans="1:13" ht="23.25" customHeight="1" thickTop="1" thickBot="1" x14ac:dyDescent="0.45">
      <c r="A6" s="25"/>
      <c r="B6" s="49"/>
      <c r="C6" s="50" t="s">
        <v>33</v>
      </c>
      <c r="D6" s="72">
        <f>B9*C9+B10*C10+B11*C11</f>
        <v>0</v>
      </c>
      <c r="E6" s="71" t="s">
        <v>39</v>
      </c>
      <c r="F6" s="74"/>
    </row>
    <row r="7" spans="1:13" ht="16.5" thickTop="1" x14ac:dyDescent="0.25">
      <c r="G7" s="21" t="s">
        <v>4</v>
      </c>
      <c r="H7" s="19" t="s">
        <v>20</v>
      </c>
      <c r="I7" s="24"/>
      <c r="J7" s="24"/>
    </row>
    <row r="8" spans="1:13" ht="15" customHeight="1" x14ac:dyDescent="0.35">
      <c r="A8" s="37"/>
      <c r="B8" s="27" t="s">
        <v>2</v>
      </c>
      <c r="C8" s="27" t="s">
        <v>0</v>
      </c>
      <c r="D8" s="27" t="s">
        <v>31</v>
      </c>
      <c r="F8" s="110"/>
      <c r="G8" s="84" t="s">
        <v>8</v>
      </c>
      <c r="H8" s="84" t="s">
        <v>58</v>
      </c>
      <c r="I8" s="84" t="s">
        <v>6</v>
      </c>
      <c r="J8" s="84" t="s">
        <v>7</v>
      </c>
      <c r="K8" s="84" t="s">
        <v>59</v>
      </c>
      <c r="L8" s="84" t="s">
        <v>46</v>
      </c>
      <c r="M8" s="84" t="s">
        <v>50</v>
      </c>
    </row>
    <row r="9" spans="1:13" ht="21" x14ac:dyDescent="0.35">
      <c r="A9" s="26" t="s">
        <v>3</v>
      </c>
      <c r="B9" s="10">
        <f>'1.Memoria Escrita'!K9</f>
        <v>0</v>
      </c>
      <c r="C9" s="28">
        <v>0.5</v>
      </c>
      <c r="D9" s="91">
        <f>B9*C9</f>
        <v>0</v>
      </c>
      <c r="F9" s="110"/>
      <c r="G9" s="128">
        <v>0.5</v>
      </c>
      <c r="H9" s="129">
        <v>0.6</v>
      </c>
      <c r="I9" s="130">
        <v>0.8</v>
      </c>
      <c r="J9" s="131">
        <v>0.4</v>
      </c>
      <c r="K9" s="127">
        <v>0.4</v>
      </c>
      <c r="L9" s="129">
        <v>0.5</v>
      </c>
      <c r="M9" s="128">
        <v>0.6</v>
      </c>
    </row>
    <row r="10" spans="1:13" ht="18.75" customHeight="1" x14ac:dyDescent="0.35">
      <c r="A10" s="40" t="s">
        <v>18</v>
      </c>
      <c r="B10" s="10">
        <f>'2.Exposición Oral'!K9</f>
        <v>0</v>
      </c>
      <c r="C10" s="28">
        <v>0.3</v>
      </c>
      <c r="D10" s="91">
        <f>B10*C10</f>
        <v>0</v>
      </c>
      <c r="F10" s="110"/>
      <c r="G10" s="128">
        <v>0.3</v>
      </c>
      <c r="H10" s="129">
        <v>0.4</v>
      </c>
      <c r="I10" s="130">
        <v>0.2</v>
      </c>
      <c r="J10" s="131">
        <v>0.2</v>
      </c>
      <c r="K10" s="127">
        <v>0.2</v>
      </c>
      <c r="L10" s="129">
        <v>0.5</v>
      </c>
      <c r="M10" s="128">
        <v>0.4</v>
      </c>
    </row>
    <row r="11" spans="1:13" ht="16.5" customHeight="1" x14ac:dyDescent="0.35">
      <c r="A11" s="90" t="s">
        <v>101</v>
      </c>
      <c r="B11" s="10">
        <f>'3.Seguimiento'!K9</f>
        <v>0</v>
      </c>
      <c r="C11" s="28">
        <v>0.2</v>
      </c>
      <c r="D11" s="91">
        <f>B11*C11</f>
        <v>0</v>
      </c>
      <c r="F11" s="110"/>
      <c r="G11" s="128">
        <v>0.2</v>
      </c>
      <c r="H11" s="127">
        <v>0</v>
      </c>
      <c r="I11" s="128">
        <v>0</v>
      </c>
      <c r="J11" s="127">
        <v>0.4</v>
      </c>
      <c r="K11" s="127">
        <v>0.4</v>
      </c>
      <c r="L11" s="127">
        <v>0</v>
      </c>
      <c r="M11" s="128">
        <v>0</v>
      </c>
    </row>
    <row r="12" spans="1:13" x14ac:dyDescent="0.25">
      <c r="D12" s="51"/>
      <c r="G12" s="59"/>
      <c r="K12" s="124"/>
      <c r="L12" s="124"/>
    </row>
    <row r="13" spans="1:13" ht="21" x14ac:dyDescent="0.25">
      <c r="A13" s="59" t="s">
        <v>35</v>
      </c>
      <c r="D13" s="51"/>
      <c r="G13" s="59"/>
      <c r="K13" s="125"/>
      <c r="L13" s="125"/>
    </row>
    <row r="14" spans="1:13" x14ac:dyDescent="0.25">
      <c r="A14" s="5" t="s">
        <v>64</v>
      </c>
      <c r="B14" s="58">
        <f>'1.Memoria Escrita'!H11</f>
        <v>0</v>
      </c>
      <c r="C14" s="13">
        <f>'1.Memoria Escrita'!B11</f>
        <v>3</v>
      </c>
    </row>
    <row r="15" spans="1:13" x14ac:dyDescent="0.25">
      <c r="A15" s="5" t="s">
        <v>48</v>
      </c>
      <c r="B15" s="58">
        <f>'1.Memoria Escrita'!H12</f>
        <v>0</v>
      </c>
      <c r="C15" s="13">
        <f>'1.Memoria Escrita'!B12</f>
        <v>2</v>
      </c>
      <c r="F15" s="108" t="s">
        <v>105</v>
      </c>
    </row>
    <row r="16" spans="1:13" x14ac:dyDescent="0.25">
      <c r="A16" s="5" t="s">
        <v>76</v>
      </c>
      <c r="B16" s="58">
        <f>'1.Memoria Escrita'!H13</f>
        <v>0</v>
      </c>
      <c r="C16" s="13">
        <f>'1.Memoria Escrita'!B13</f>
        <v>5</v>
      </c>
      <c r="F16" s="135" t="s">
        <v>122</v>
      </c>
    </row>
    <row r="17" spans="1:14" x14ac:dyDescent="0.25">
      <c r="A17" s="5"/>
      <c r="B17" s="58">
        <f>SUM(B14:B16)</f>
        <v>0</v>
      </c>
      <c r="C17" s="4"/>
      <c r="F17" s="68" t="s">
        <v>36</v>
      </c>
    </row>
    <row r="18" spans="1:14" x14ac:dyDescent="0.25">
      <c r="A18" s="5"/>
      <c r="B18" s="58"/>
      <c r="C18" s="4"/>
      <c r="F18" t="s">
        <v>38</v>
      </c>
    </row>
    <row r="19" spans="1:14" x14ac:dyDescent="0.25">
      <c r="A19" s="38" t="s">
        <v>104</v>
      </c>
      <c r="B19" s="58"/>
      <c r="C19" s="4"/>
      <c r="F19" s="69" t="s">
        <v>37</v>
      </c>
    </row>
    <row r="20" spans="1:14" ht="18.75" customHeight="1" x14ac:dyDescent="0.35">
      <c r="A20" s="5" t="s">
        <v>65</v>
      </c>
      <c r="B20" s="58">
        <f>'2.Exposición Oral'!H11</f>
        <v>0</v>
      </c>
      <c r="C20" s="13">
        <f>'2.Exposición Oral'!B11</f>
        <v>2</v>
      </c>
      <c r="F20" s="35"/>
      <c r="G20" s="139" t="s">
        <v>42</v>
      </c>
      <c r="H20" s="139"/>
    </row>
    <row r="21" spans="1:14" ht="21" customHeight="1" x14ac:dyDescent="0.25">
      <c r="A21" s="5" t="s">
        <v>66</v>
      </c>
      <c r="B21" s="58">
        <f>'2.Exposición Oral'!H12</f>
        <v>0</v>
      </c>
      <c r="C21" s="13">
        <f>'2.Exposición Oral'!B12</f>
        <v>5</v>
      </c>
      <c r="G21" s="73" t="s">
        <v>45</v>
      </c>
      <c r="H21" s="73"/>
    </row>
    <row r="22" spans="1:14" x14ac:dyDescent="0.25">
      <c r="A22" s="5" t="s">
        <v>57</v>
      </c>
      <c r="B22" s="58">
        <f>'2.Exposición Oral'!H13</f>
        <v>0</v>
      </c>
      <c r="C22" s="13">
        <f>'2.Exposición Oral'!B13</f>
        <v>3</v>
      </c>
      <c r="E22" s="86"/>
      <c r="G22" s="73" t="s">
        <v>39</v>
      </c>
      <c r="H22" s="73"/>
    </row>
    <row r="23" spans="1:14" x14ac:dyDescent="0.25">
      <c r="A23" s="81"/>
      <c r="B23" s="82">
        <f>SUM(B20:B22)</f>
        <v>0</v>
      </c>
      <c r="C23" s="83"/>
      <c r="G23" s="73" t="s">
        <v>41</v>
      </c>
      <c r="H23" s="73"/>
    </row>
    <row r="24" spans="1:14" x14ac:dyDescent="0.25">
      <c r="A24" s="81"/>
      <c r="B24" s="82"/>
      <c r="C24" s="83"/>
      <c r="G24" s="73" t="s">
        <v>40</v>
      </c>
      <c r="H24" s="73"/>
      <c r="I24" t="s">
        <v>116</v>
      </c>
    </row>
    <row r="25" spans="1:14" ht="16.5" thickBot="1" x14ac:dyDescent="0.3">
      <c r="A25" s="85" t="s">
        <v>103</v>
      </c>
      <c r="B25" s="82"/>
      <c r="C25" s="83"/>
      <c r="G25" s="73"/>
      <c r="H25" s="73"/>
      <c r="I25" s="76"/>
    </row>
    <row r="26" spans="1:14" ht="17.25" thickTop="1" thickBot="1" x14ac:dyDescent="0.3">
      <c r="A26" s="118" t="s">
        <v>64</v>
      </c>
      <c r="B26" s="82">
        <f>'3.Seguimiento'!H11</f>
        <v>0</v>
      </c>
      <c r="C26" s="109">
        <f>'3.Seguimiento'!B11</f>
        <v>3</v>
      </c>
      <c r="F26" s="111" t="s">
        <v>110</v>
      </c>
      <c r="G26" s="32" t="s">
        <v>8</v>
      </c>
      <c r="H26" s="33" t="s">
        <v>58</v>
      </c>
      <c r="I26" s="33" t="s">
        <v>6</v>
      </c>
      <c r="J26" s="33" t="s">
        <v>7</v>
      </c>
      <c r="K26" s="33" t="s">
        <v>59</v>
      </c>
      <c r="L26" s="34" t="s">
        <v>46</v>
      </c>
      <c r="M26" s="33" t="s">
        <v>50</v>
      </c>
      <c r="N26" s="14"/>
    </row>
    <row r="27" spans="1:14" ht="24" customHeight="1" thickTop="1" x14ac:dyDescent="0.25">
      <c r="A27" s="118" t="s">
        <v>48</v>
      </c>
      <c r="B27" s="82">
        <f>'3.Seguimiento'!H12</f>
        <v>0</v>
      </c>
      <c r="C27" s="109">
        <f>'3.Seguimiento'!B12</f>
        <v>2</v>
      </c>
      <c r="D27" s="121">
        <f>'3.Seguimiento'!I12</f>
        <v>0.5</v>
      </c>
      <c r="E27" s="123">
        <f>SUM(B26:B28)*D27</f>
        <v>0</v>
      </c>
      <c r="F27" s="5" t="s">
        <v>108</v>
      </c>
      <c r="G27" s="115">
        <v>0.5</v>
      </c>
      <c r="H27" s="115">
        <v>0</v>
      </c>
      <c r="I27" s="115">
        <v>0</v>
      </c>
      <c r="J27" s="115">
        <v>0.5</v>
      </c>
      <c r="K27" s="115">
        <v>0.5</v>
      </c>
      <c r="L27" s="115">
        <v>0</v>
      </c>
      <c r="M27" s="115">
        <v>0</v>
      </c>
      <c r="N27" s="4"/>
    </row>
    <row r="28" spans="1:14" ht="19.5" customHeight="1" x14ac:dyDescent="0.25">
      <c r="A28" s="118" t="s">
        <v>76</v>
      </c>
      <c r="B28" s="82">
        <f>'3.Seguimiento'!H13</f>
        <v>0</v>
      </c>
      <c r="C28" s="109">
        <f>'3.Seguimiento'!B13</f>
        <v>5</v>
      </c>
      <c r="F28" s="5" t="s">
        <v>109</v>
      </c>
      <c r="G28" s="114">
        <v>0.5</v>
      </c>
      <c r="H28" s="114">
        <v>0</v>
      </c>
      <c r="I28" s="114">
        <v>0</v>
      </c>
      <c r="J28" s="114">
        <v>0.5</v>
      </c>
      <c r="K28" s="114">
        <v>0.5</v>
      </c>
      <c r="L28" s="114">
        <v>0</v>
      </c>
      <c r="M28" s="114">
        <v>0</v>
      </c>
      <c r="N28" s="4"/>
    </row>
    <row r="29" spans="1:14" x14ac:dyDescent="0.25">
      <c r="A29" s="119" t="s">
        <v>60</v>
      </c>
      <c r="B29" s="82">
        <f>'3.Seguimiento'!H14</f>
        <v>0</v>
      </c>
      <c r="C29" s="89">
        <f>'3.Seguimiento'!B14</f>
        <v>3.33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20" t="s">
        <v>61</v>
      </c>
      <c r="B30" s="88">
        <f>'3.Seguimiento'!H15</f>
        <v>0</v>
      </c>
      <c r="C30" s="87">
        <f>'3.Seguimiento'!B15</f>
        <v>3.33</v>
      </c>
      <c r="D30" s="122">
        <f>'3.Seguimiento'!I15</f>
        <v>0.5</v>
      </c>
      <c r="E30" s="123">
        <f>SUM(B29:B31)*D30</f>
        <v>0</v>
      </c>
      <c r="G30" s="76"/>
      <c r="H30" s="76"/>
      <c r="I30" s="76"/>
    </row>
    <row r="31" spans="1:14" x14ac:dyDescent="0.25">
      <c r="A31" s="120" t="s">
        <v>62</v>
      </c>
      <c r="B31" s="88">
        <f>'3.Seguimiento'!H16</f>
        <v>0</v>
      </c>
      <c r="C31" s="87">
        <f>'3.Seguimiento'!B16</f>
        <v>3.34</v>
      </c>
      <c r="G31" s="76"/>
      <c r="H31" s="76"/>
      <c r="I31" s="76"/>
    </row>
    <row r="32" spans="1:14" x14ac:dyDescent="0.25">
      <c r="A32" s="81"/>
      <c r="B32" s="82">
        <f>(SUM(B26:B28)*D27)+(SUM(B29:B31)*D30)</f>
        <v>0</v>
      </c>
      <c r="C32" s="83"/>
      <c r="G32" s="76"/>
      <c r="H32" s="76"/>
      <c r="I32" s="76"/>
    </row>
    <row r="33" spans="1:3" x14ac:dyDescent="0.25">
      <c r="A33" s="81"/>
      <c r="B33" s="82"/>
      <c r="C33" s="83"/>
    </row>
    <row r="34" spans="1:3" x14ac:dyDescent="0.25">
      <c r="A34" s="81"/>
      <c r="B34" s="82"/>
      <c r="C34" s="83"/>
    </row>
    <row r="35" spans="1:3" x14ac:dyDescent="0.25">
      <c r="A35" s="81"/>
      <c r="B35" s="82"/>
      <c r="C35" s="83"/>
    </row>
    <row r="36" spans="1:3" x14ac:dyDescent="0.25">
      <c r="A36" s="81"/>
      <c r="B36" s="82"/>
      <c r="C36" s="83"/>
    </row>
    <row r="37" spans="1:3" x14ac:dyDescent="0.25">
      <c r="A37" s="81"/>
      <c r="B37" s="82"/>
      <c r="C37" s="83"/>
    </row>
    <row r="38" spans="1:3" x14ac:dyDescent="0.25">
      <c r="A38" s="81"/>
      <c r="B38" s="82"/>
      <c r="C38" s="83"/>
    </row>
    <row r="39" spans="1:3" x14ac:dyDescent="0.25">
      <c r="A39" s="81"/>
      <c r="B39" s="82"/>
      <c r="C39" s="83"/>
    </row>
    <row r="40" spans="1:3" x14ac:dyDescent="0.25">
      <c r="A40" s="81"/>
      <c r="B40" s="82"/>
      <c r="C40" s="83"/>
    </row>
    <row r="41" spans="1:3" x14ac:dyDescent="0.25">
      <c r="B41" s="61"/>
    </row>
  </sheetData>
  <mergeCells count="1">
    <mergeCell ref="G20:H20"/>
  </mergeCells>
  <dataValidations xWindow="692" yWindow="320" count="1">
    <dataValidation type="list" allowBlank="1" showInputMessage="1" showErrorMessage="1" promptTitle="Calificación" prompt="Selecciona la Calificación que aparecerá en el Acta" sqref="E6">
      <formula1>Calificación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70" zoomScaleNormal="70" workbookViewId="0"/>
  </sheetViews>
  <sheetFormatPr baseColWidth="10" defaultRowHeight="15.75" x14ac:dyDescent="0.25"/>
  <cols>
    <col min="1" max="1" width="7.125" customWidth="1"/>
    <col min="2" max="2" width="24.75" customWidth="1"/>
    <col min="3" max="3" width="70.25" customWidth="1"/>
    <col min="4" max="4" width="12.125" customWidth="1"/>
  </cols>
  <sheetData>
    <row r="1" spans="1:4" ht="21.75" thickBot="1" x14ac:dyDescent="0.4">
      <c r="A1" s="101" t="s">
        <v>80</v>
      </c>
    </row>
    <row r="2" spans="1:4" ht="15.75" customHeight="1" x14ac:dyDescent="0.25">
      <c r="A2" s="146" t="s">
        <v>67</v>
      </c>
      <c r="B2" s="147"/>
      <c r="C2" s="148"/>
      <c r="D2" s="93" t="s">
        <v>68</v>
      </c>
    </row>
    <row r="3" spans="1:4" ht="14.25" customHeight="1" thickBot="1" x14ac:dyDescent="0.3">
      <c r="A3" s="149"/>
      <c r="B3" s="150"/>
      <c r="C3" s="151"/>
      <c r="D3" s="94" t="s">
        <v>69</v>
      </c>
    </row>
    <row r="4" spans="1:4" ht="18.75" customHeight="1" thickBot="1" x14ac:dyDescent="0.3">
      <c r="A4" s="152" t="s">
        <v>70</v>
      </c>
      <c r="B4" s="153"/>
      <c r="C4" s="154"/>
      <c r="D4" s="95"/>
    </row>
    <row r="5" spans="1:4" ht="15.75" customHeight="1" x14ac:dyDescent="0.25">
      <c r="A5" s="140">
        <v>1</v>
      </c>
      <c r="B5" s="140" t="s">
        <v>64</v>
      </c>
      <c r="C5" s="102" t="s">
        <v>71</v>
      </c>
      <c r="D5" s="143"/>
    </row>
    <row r="6" spans="1:4" ht="39" customHeight="1" thickBot="1" x14ac:dyDescent="0.3">
      <c r="A6" s="142"/>
      <c r="B6" s="142"/>
      <c r="C6" s="98" t="s">
        <v>72</v>
      </c>
      <c r="D6" s="145"/>
    </row>
    <row r="7" spans="1:4" ht="23.25" customHeight="1" x14ac:dyDescent="0.25">
      <c r="A7" s="140">
        <v>2</v>
      </c>
      <c r="B7" s="140" t="s">
        <v>48</v>
      </c>
      <c r="C7" s="102" t="s">
        <v>73</v>
      </c>
      <c r="D7" s="143"/>
    </row>
    <row r="8" spans="1:4" ht="12.75" customHeight="1" x14ac:dyDescent="0.25">
      <c r="A8" s="141"/>
      <c r="B8" s="141"/>
      <c r="C8" s="103" t="s">
        <v>74</v>
      </c>
      <c r="D8" s="144"/>
    </row>
    <row r="9" spans="1:4" ht="24.75" customHeight="1" thickBot="1" x14ac:dyDescent="0.3">
      <c r="A9" s="142"/>
      <c r="B9" s="142"/>
      <c r="C9" s="98" t="s">
        <v>75</v>
      </c>
      <c r="D9" s="145"/>
    </row>
    <row r="10" spans="1:4" ht="13.5" customHeight="1" x14ac:dyDescent="0.25">
      <c r="A10" s="140">
        <v>3</v>
      </c>
      <c r="B10" s="140" t="s">
        <v>76</v>
      </c>
      <c r="C10" s="97" t="s">
        <v>77</v>
      </c>
      <c r="D10" s="143"/>
    </row>
    <row r="11" spans="1:4" ht="15" customHeight="1" x14ac:dyDescent="0.25">
      <c r="A11" s="141"/>
      <c r="B11" s="141"/>
      <c r="C11" s="97" t="s">
        <v>119</v>
      </c>
      <c r="D11" s="144"/>
    </row>
    <row r="12" spans="1:4" ht="15" customHeight="1" x14ac:dyDescent="0.25">
      <c r="A12" s="141"/>
      <c r="B12" s="141"/>
      <c r="C12" s="97" t="s">
        <v>120</v>
      </c>
      <c r="D12" s="144"/>
    </row>
    <row r="13" spans="1:4" ht="15.75" customHeight="1" thickBot="1" x14ac:dyDescent="0.3">
      <c r="A13" s="142"/>
      <c r="B13" s="142"/>
      <c r="C13" s="98" t="s">
        <v>94</v>
      </c>
      <c r="D13" s="145"/>
    </row>
    <row r="14" spans="1:4" ht="18.75" customHeight="1" thickBot="1" x14ac:dyDescent="0.3">
      <c r="A14" s="152" t="s">
        <v>78</v>
      </c>
      <c r="B14" s="153"/>
      <c r="C14" s="154"/>
      <c r="D14" s="100"/>
    </row>
    <row r="15" spans="1:4" ht="12.75" customHeight="1" x14ac:dyDescent="0.25">
      <c r="A15" s="140">
        <v>4</v>
      </c>
      <c r="B15" s="140" t="s">
        <v>55</v>
      </c>
      <c r="C15" s="97" t="s">
        <v>79</v>
      </c>
      <c r="D15" s="143"/>
    </row>
    <row r="16" spans="1:4" x14ac:dyDescent="0.25">
      <c r="A16" s="141"/>
      <c r="B16" s="141"/>
      <c r="C16" s="97" t="s">
        <v>81</v>
      </c>
      <c r="D16" s="144"/>
    </row>
    <row r="17" spans="1:4" ht="11.25" customHeight="1" thickBot="1" x14ac:dyDescent="0.3">
      <c r="A17" s="142"/>
      <c r="B17" s="142"/>
      <c r="C17" s="98" t="s">
        <v>82</v>
      </c>
      <c r="D17" s="145"/>
    </row>
    <row r="18" spans="1:4" ht="16.5" customHeight="1" x14ac:dyDescent="0.25">
      <c r="A18" s="140">
        <v>5</v>
      </c>
      <c r="B18" s="140" t="s">
        <v>95</v>
      </c>
      <c r="C18" s="97" t="s">
        <v>83</v>
      </c>
      <c r="D18" s="143"/>
    </row>
    <row r="19" spans="1:4" ht="25.5" x14ac:dyDescent="0.25">
      <c r="A19" s="141"/>
      <c r="B19" s="141"/>
      <c r="C19" s="97" t="s">
        <v>84</v>
      </c>
      <c r="D19" s="144"/>
    </row>
    <row r="20" spans="1:4" ht="14.25" customHeight="1" thickBot="1" x14ac:dyDescent="0.3">
      <c r="A20" s="142"/>
      <c r="B20" s="142"/>
      <c r="C20" s="98" t="s">
        <v>85</v>
      </c>
      <c r="D20" s="145"/>
    </row>
    <row r="21" spans="1:4" ht="17.25" customHeight="1" x14ac:dyDescent="0.25">
      <c r="A21" s="140">
        <v>6</v>
      </c>
      <c r="B21" s="140" t="s">
        <v>57</v>
      </c>
      <c r="C21" s="97" t="s">
        <v>86</v>
      </c>
      <c r="D21" s="143"/>
    </row>
    <row r="22" spans="1:4" ht="15" customHeight="1" x14ac:dyDescent="0.25">
      <c r="A22" s="141"/>
      <c r="B22" s="141"/>
      <c r="C22" s="97" t="s">
        <v>121</v>
      </c>
      <c r="D22" s="144"/>
    </row>
    <row r="23" spans="1:4" ht="12" customHeight="1" thickBot="1" x14ac:dyDescent="0.3">
      <c r="A23" s="142"/>
      <c r="B23" s="142"/>
      <c r="C23" s="98" t="s">
        <v>87</v>
      </c>
      <c r="D23" s="145"/>
    </row>
    <row r="24" spans="1:4" ht="16.5" thickBot="1" x14ac:dyDescent="0.3">
      <c r="A24" s="152" t="s">
        <v>88</v>
      </c>
      <c r="B24" s="153"/>
      <c r="C24" s="154"/>
      <c r="D24" s="95"/>
    </row>
    <row r="25" spans="1:4" ht="14.25" customHeight="1" thickBot="1" x14ac:dyDescent="0.3">
      <c r="A25" s="99">
        <v>7</v>
      </c>
      <c r="B25" s="96" t="s">
        <v>60</v>
      </c>
      <c r="C25" s="104" t="s">
        <v>89</v>
      </c>
      <c r="D25" s="104"/>
    </row>
    <row r="26" spans="1:4" ht="15" customHeight="1" x14ac:dyDescent="0.25">
      <c r="A26" s="140">
        <v>8</v>
      </c>
      <c r="B26" s="140" t="s">
        <v>96</v>
      </c>
      <c r="C26" s="105" t="s">
        <v>90</v>
      </c>
      <c r="D26" s="155"/>
    </row>
    <row r="27" spans="1:4" ht="16.5" thickBot="1" x14ac:dyDescent="0.3">
      <c r="A27" s="142"/>
      <c r="B27" s="142"/>
      <c r="C27" s="104" t="s">
        <v>91</v>
      </c>
      <c r="D27" s="156"/>
    </row>
    <row r="28" spans="1:4" ht="26.25" thickBot="1" x14ac:dyDescent="0.3">
      <c r="A28" s="99">
        <v>9</v>
      </c>
      <c r="B28" s="96" t="s">
        <v>92</v>
      </c>
      <c r="C28" s="104" t="s">
        <v>93</v>
      </c>
      <c r="D28" s="104"/>
    </row>
  </sheetData>
  <mergeCells count="25">
    <mergeCell ref="A26:A27"/>
    <mergeCell ref="D26:D27"/>
    <mergeCell ref="B18:B20"/>
    <mergeCell ref="B21:B23"/>
    <mergeCell ref="B26:B27"/>
    <mergeCell ref="A18:A20"/>
    <mergeCell ref="D18:D20"/>
    <mergeCell ref="A21:A23"/>
    <mergeCell ref="D21:D23"/>
    <mergeCell ref="A24:C24"/>
    <mergeCell ref="A15:A17"/>
    <mergeCell ref="B15:B17"/>
    <mergeCell ref="D15:D17"/>
    <mergeCell ref="A2:C3"/>
    <mergeCell ref="A4:C4"/>
    <mergeCell ref="A5:A6"/>
    <mergeCell ref="D5:D6"/>
    <mergeCell ref="A7:A9"/>
    <mergeCell ref="B7:B9"/>
    <mergeCell ref="D7:D9"/>
    <mergeCell ref="A10:A13"/>
    <mergeCell ref="B10:B13"/>
    <mergeCell ref="D10:D13"/>
    <mergeCell ref="A14:C14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1.Memoria Escrita</vt:lpstr>
      <vt:lpstr>2.Exposición Oral</vt:lpstr>
      <vt:lpstr>3.Seguimiento</vt:lpstr>
      <vt:lpstr>Nota final</vt:lpstr>
      <vt:lpstr>Rubrica_tit</vt:lpstr>
      <vt:lpstr>'1.Memoria Escrita'!Área_de_impresión</vt:lpstr>
      <vt:lpstr>'2.Exposición Oral'!Área_de_impresión</vt:lpstr>
      <vt:lpstr>'3.Seguimiento'!Área_de_impresión</vt:lpstr>
      <vt:lpstr>'Nota final'!Área_de_impresión</vt:lpstr>
      <vt:lpstr>Calificación</vt:lpstr>
    </vt:vector>
  </TitlesOfParts>
  <Company>Centro Universitario de Mérida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Martin Tardio</dc:creator>
  <cp:lastModifiedBy>juan angel contrerasd</cp:lastModifiedBy>
  <cp:lastPrinted>2021-06-13T19:02:22Z</cp:lastPrinted>
  <dcterms:created xsi:type="dcterms:W3CDTF">2014-07-16T08:16:00Z</dcterms:created>
  <dcterms:modified xsi:type="dcterms:W3CDTF">2022-06-02T11:23:05Z</dcterms:modified>
</cp:coreProperties>
</file>